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00" activeTab="2"/>
  </bookViews>
  <sheets>
    <sheet name="K45" sheetId="2" r:id="rId1"/>
    <sheet name="K46" sheetId="10" r:id="rId2"/>
    <sheet name="K47" sheetId="4" r:id="rId3"/>
    <sheet name="K48" sheetId="5" r:id="rId4"/>
    <sheet name="K49" sheetId="12" state="hidden" r:id="rId5"/>
    <sheet name="Tổng hợp Đại Trà" sheetId="7" state="hidden" r:id="rId6"/>
    <sheet name="Tổng hợp CLC" sheetId="8" state="hidden" r:id="rId7"/>
  </sheets>
  <calcPr calcId="144525"/>
</workbook>
</file>

<file path=xl/calcChain.xml><?xml version="1.0" encoding="utf-8"?>
<calcChain xmlns="http://schemas.openxmlformats.org/spreadsheetml/2006/main">
  <c r="J18" i="8" l="1"/>
  <c r="I18" i="8"/>
  <c r="D18" i="8"/>
  <c r="D25" i="8"/>
  <c r="D26" i="8"/>
  <c r="H40" i="8" l="1"/>
  <c r="H39" i="8"/>
  <c r="H26" i="7" l="1"/>
  <c r="D22" i="8"/>
  <c r="D8" i="8"/>
  <c r="D7" i="8"/>
  <c r="D11" i="8"/>
  <c r="D21" i="8"/>
  <c r="D43" i="8" l="1"/>
  <c r="D6" i="8"/>
  <c r="D10" i="8"/>
  <c r="D40" i="8"/>
  <c r="D42" i="8"/>
  <c r="D33" i="8"/>
  <c r="D32" i="8"/>
  <c r="D39" i="8"/>
  <c r="D28" i="8"/>
  <c r="D31" i="8"/>
  <c r="D30" i="8"/>
  <c r="D29" i="8"/>
  <c r="D24" i="8"/>
  <c r="D23" i="8"/>
  <c r="D9" i="8"/>
  <c r="D12" i="8"/>
  <c r="D20" i="8"/>
  <c r="D19" i="8"/>
  <c r="D17" i="8"/>
  <c r="D16" i="8"/>
  <c r="D15" i="8"/>
  <c r="D14" i="8"/>
  <c r="D13" i="8"/>
  <c r="H24" i="7" l="1"/>
  <c r="H25" i="7"/>
  <c r="H23" i="7"/>
  <c r="H9" i="7"/>
  <c r="H13" i="7"/>
  <c r="H17" i="7"/>
  <c r="H19" i="7"/>
  <c r="H20" i="7"/>
  <c r="H6" i="7"/>
  <c r="D18" i="7"/>
  <c r="H18" i="7" s="1"/>
  <c r="D17" i="7"/>
  <c r="D16" i="7"/>
  <c r="H16" i="7" s="1"/>
  <c r="D15" i="7"/>
  <c r="H15" i="7" s="1"/>
  <c r="D14" i="7"/>
  <c r="H14" i="7" s="1"/>
  <c r="D13" i="7"/>
  <c r="D12" i="7"/>
  <c r="H12" i="7" s="1"/>
  <c r="D11" i="7"/>
  <c r="H11" i="7" s="1"/>
  <c r="D10" i="7"/>
  <c r="H10" i="7" s="1"/>
  <c r="D9" i="7"/>
  <c r="D8" i="7"/>
  <c r="H8" i="7" s="1"/>
  <c r="D7" i="7"/>
  <c r="H7" i="7" s="1"/>
  <c r="D6" i="7"/>
</calcChain>
</file>

<file path=xl/sharedStrings.xml><?xml version="1.0" encoding="utf-8"?>
<sst xmlns="http://schemas.openxmlformats.org/spreadsheetml/2006/main" count="1281" uniqueCount="374">
  <si>
    <t>STT</t>
  </si>
  <si>
    <t>Tên môn học</t>
  </si>
  <si>
    <t>Tên giáo trình</t>
  </si>
  <si>
    <t xml:space="preserve"> Đơn giá </t>
  </si>
  <si>
    <t>Tài liệu tham khảo</t>
  </si>
  <si>
    <t>Quản trị chiến lược</t>
  </si>
  <si>
    <t>Quản trị Marketing</t>
  </si>
  <si>
    <t>Tort Law (Luật Bồi thường thiệt hại ngoài hợp đồng)</t>
  </si>
  <si>
    <t>Juvenile Criminal Justice (Tư pháp hình sự người chưa thành niên)</t>
  </si>
  <si>
    <t>Contract of International Sales of Goods (hợp đồng mua bán hàng hóa quốc tế)</t>
  </si>
  <si>
    <t>Comparative Law (Luật So sánh)</t>
  </si>
  <si>
    <t>Luật cạnh tranh</t>
  </si>
  <si>
    <t>Ngoại khóa</t>
  </si>
  <si>
    <t>International Trade Law (Luật Thương mại quốc tế)</t>
  </si>
  <si>
    <t>Luật Tố tụng hành chính</t>
  </si>
  <si>
    <t>Luật Đất đai</t>
  </si>
  <si>
    <t>Luật Lao động</t>
  </si>
  <si>
    <t>Lịch sử Nhà nước và pháp luật</t>
  </si>
  <si>
    <t>Luật Thuế</t>
  </si>
  <si>
    <t>Lớp CLC 45 QTL A-B</t>
  </si>
  <si>
    <t>Logic học</t>
  </si>
  <si>
    <t>Public International Law (Công pháp quốc tế)</t>
  </si>
  <si>
    <t>Pháp luật về chủ thể kinh doanh</t>
  </si>
  <si>
    <t>Legal Reasoning and Legal Methodology (Lập luận Pháp lý và Phương pháp nghiên cứu)</t>
  </si>
  <si>
    <t>Lịch sử đảng Cộng sản Việt Nam</t>
  </si>
  <si>
    <t>Tư tưởng Hồ Chí Minh</t>
  </si>
  <si>
    <t>Hợp đồng và bồi thường thiệt hại ngoài hợp đồng</t>
  </si>
  <si>
    <t>Luật Hôn nhân và gia đình</t>
  </si>
  <si>
    <t>Tin học đại cương</t>
  </si>
  <si>
    <t>Lớp CLC 47 D</t>
  </si>
  <si>
    <t>Công pháp quốc tế</t>
  </si>
  <si>
    <t>Luật Hình sự phần chung</t>
  </si>
  <si>
    <t>Xã hội học pháp luật</t>
  </si>
  <si>
    <t>Lớp CLC 47 E</t>
  </si>
  <si>
    <t>Lớp CLC 47 F</t>
  </si>
  <si>
    <t>Business statistics (Thống kê kinh doanh)</t>
  </si>
  <si>
    <t>Kinh tế vĩ mô</t>
  </si>
  <si>
    <t>Marketing căn bản</t>
  </si>
  <si>
    <t>Lớp CLC 47 QTKD</t>
  </si>
  <si>
    <t>Contract Law (Luật Hợp đồng)</t>
  </si>
  <si>
    <t>Chủ nghĩa xã hội khoa học (Scientific socialism)</t>
  </si>
  <si>
    <t>Lịch sử Đảng Cộng sản Việt Nam (History of the Vietnamese Communist Party)</t>
  </si>
  <si>
    <t>Law on Business Organizations (Pháp luật về chủ thể kinh doanh)</t>
  </si>
  <si>
    <t>Lớp CLC 47 TA</t>
  </si>
  <si>
    <t>Kinh tế vi mô</t>
  </si>
  <si>
    <t>Lý thuyết Tài chính và tiền tệ</t>
  </si>
  <si>
    <t>Lý thuyết xác suất và thống kê toán</t>
  </si>
  <si>
    <t>Lớp CLC 47 AUF</t>
  </si>
  <si>
    <t>Tiếng Nhật pháp lý 1</t>
  </si>
  <si>
    <t>Lớp CLC 47 CJL</t>
  </si>
  <si>
    <t>Luật Hiến pháp</t>
  </si>
  <si>
    <t>Lý luận về Nhà nước và pháp luật</t>
  </si>
  <si>
    <t>Giáo dục thể chất HP1 - Bơi lội</t>
  </si>
  <si>
    <t>Triết học Mác Lênin</t>
  </si>
  <si>
    <t>Tâm lý học đại cương</t>
  </si>
  <si>
    <t>Toán cao cấp</t>
  </si>
  <si>
    <t>Quản trị học</t>
  </si>
  <si>
    <t>Lớp CLC 48 QTKD</t>
  </si>
  <si>
    <t>Constitutional Law (Luật Hiến pháp)</t>
  </si>
  <si>
    <t>Lý luận về nhà nước và pháp luật (Theory of State and Law)</t>
  </si>
  <si>
    <t>Giáo dục thể chất HP1 - Bơi lội (Physical Education 1 - Swimming)</t>
  </si>
  <si>
    <t>Triết học Mác - Lênin (Marxist-Leninist philosophy)</t>
  </si>
  <si>
    <t>Lớp CLC 48 TA</t>
  </si>
  <si>
    <t>Toán cao cấp HP1</t>
  </si>
  <si>
    <t>Lớp CLC 48 QTL A - B</t>
  </si>
  <si>
    <t>Lớp CLC 48 AUF</t>
  </si>
  <si>
    <t>Lớp CLC 48 CJL</t>
  </si>
  <si>
    <t>Lớp LE 48 A - B</t>
  </si>
  <si>
    <t>Giáo trình luật tố tụng hành chính</t>
  </si>
  <si>
    <t>Đang tái bản</t>
  </si>
  <si>
    <t>Giáo trình luật lao động</t>
  </si>
  <si>
    <t>Chỉ dẫn tra cứu và áp dụng luật lao động</t>
  </si>
  <si>
    <t>Giáo trình luật ngân hàng</t>
  </si>
  <si>
    <t xml:space="preserve">Giáo trình lịch sử nhà nước và pháp luật Thế Giới </t>
  </si>
  <si>
    <t>Giáo trình lịch sử nhà nước và pháp luật Việt Nam</t>
  </si>
  <si>
    <t xml:space="preserve">Giáo trình luật thuế </t>
  </si>
  <si>
    <t>Hệ văn bản pháp luật về thuế</t>
  </si>
  <si>
    <t>Giáo trình công pháp quốc tế - Quyển 1</t>
  </si>
  <si>
    <t>Giáo trình công pháp quốc tế - Quyển 2</t>
  </si>
  <si>
    <t xml:space="preserve">Giáo trình pháp luật về chủ thể kinh doanh </t>
  </si>
  <si>
    <t xml:space="preserve">Luật doanh nghiệp </t>
  </si>
  <si>
    <t xml:space="preserve">Giáo trình luật đất đai </t>
  </si>
  <si>
    <t>Luật đất đai và các văn bản</t>
  </si>
  <si>
    <t>Giáo trình lịch sử Đảng cộng sản Việt Nam</t>
  </si>
  <si>
    <t>Giáo trình tư tưởng HCM</t>
  </si>
  <si>
    <t>Giáo trình pháp luật hợp đồng và bồi thường thiệt hại ngoài hợp đồng</t>
  </si>
  <si>
    <t>Sách tình huống pháp luật hợp đồng và bồi thường thiệt hại ngoài hợp đồng</t>
  </si>
  <si>
    <t>Giáo trình luật hôn nhân và gia đình Việt Nam</t>
  </si>
  <si>
    <t>HT VB QP PL trích văn bản quy phạm pháp luật,án lệ về Hôn nhân và gia đình</t>
  </si>
  <si>
    <t>Sách tình huống luật hôn nhân và gia đình</t>
  </si>
  <si>
    <t>Giáo trình luật hình sự Việt Nam - Phần chung</t>
  </si>
  <si>
    <t>TBG tin học đại cương Mos - word 2016</t>
  </si>
  <si>
    <t xml:space="preserve">Giáo trình chủ nghĩa xã hội khoa học </t>
  </si>
  <si>
    <t>Giáo trình logic</t>
  </si>
  <si>
    <t>Giáo trình luật hiếp pháp Việt Nam</t>
  </si>
  <si>
    <t>Hệ thống văn bản luật hiến pháp</t>
  </si>
  <si>
    <t>Giáo trình triết học Mac - Lênin</t>
  </si>
  <si>
    <t>Giáo trình tâm lý học đại cương</t>
  </si>
  <si>
    <t>Luật tố tụng hành chính</t>
  </si>
  <si>
    <t>Tên sách</t>
  </si>
  <si>
    <t xml:space="preserve">Số tiền </t>
  </si>
  <si>
    <t>SL</t>
  </si>
  <si>
    <t>Số Lớp</t>
  </si>
  <si>
    <t>Tổng kho Q4</t>
  </si>
  <si>
    <t>Nhập bổ sung</t>
  </si>
  <si>
    <t>Tổng SL 3 Kho</t>
  </si>
  <si>
    <t>Giáo trình luật thuế</t>
  </si>
  <si>
    <t>Giáo trình pháp luật cạnh tranh và giải quyết tranh chấp</t>
  </si>
  <si>
    <t>Giáo trình kỹ thuật soạn thảo văn bản</t>
  </si>
  <si>
    <t>Tồn kho Q4</t>
  </si>
  <si>
    <t>Kho tổng BT</t>
  </si>
  <si>
    <t>Tổng Hợp Sách Chính Trị</t>
  </si>
  <si>
    <t>Sinh hoạt lớp</t>
  </si>
  <si>
    <t xml:space="preserve">Luật cạnh tranh và văn bản </t>
  </si>
  <si>
    <t>Luật bồi thường thiệt hại ngoài hợp đồng - Bản án và bình luận bản án (Tập1, tập 2)</t>
  </si>
  <si>
    <t>Giáo trình luật thương mại quốc tế: (Phần 1 - Phần 2)</t>
  </si>
  <si>
    <t>Hướng dẫn học tập và văn bản luật thương mại quốc tế</t>
  </si>
  <si>
    <t>Kỹ năng thực hành pháp luật</t>
  </si>
  <si>
    <t>WTO Law (Luật WTO)</t>
  </si>
  <si>
    <t>Customary Law and Precedents (Tập quán pháp và tiền lệ pháp)</t>
  </si>
  <si>
    <t>Luật Môi trường</t>
  </si>
  <si>
    <t xml:space="preserve">TBG luật môi trường </t>
  </si>
  <si>
    <t xml:space="preserve">Luật bảo vệ môi trường </t>
  </si>
  <si>
    <t>Giáo trình pháp luật về cạnh tranh và giải quyết tranh chấp thương mại</t>
  </si>
  <si>
    <t>Luật cạnh tranh và các văn bản</t>
  </si>
  <si>
    <t>US and EU Competition Law</t>
  </si>
  <si>
    <t>Victimology (Nạn nhân học)</t>
  </si>
  <si>
    <t>Alternative Dispute Resolution In Civil Cases (Phương thức giải quyết tranh chấp dân sự ngoài tòa án)</t>
  </si>
  <si>
    <t>Comparative Intellectual property law (Luật sở hữu trí tuệ so sánh)</t>
  </si>
  <si>
    <t>Thi hành án dân sự</t>
  </si>
  <si>
    <t>Luật thi hành án dân sự</t>
  </si>
  <si>
    <t>Pháp luật thanh tra và khiếu nại, tố cáo</t>
  </si>
  <si>
    <t>Lý luận định tội</t>
  </si>
  <si>
    <t>Luật Thương mại quốc tế</t>
  </si>
  <si>
    <t>Giáo trình luật thương mại quốc tế - Phần 1</t>
  </si>
  <si>
    <t xml:space="preserve">Hướng dẫn học tập và văn bản môn luật thương mại quốc tế </t>
  </si>
  <si>
    <t>Giáo trình luật thương mại quốc tế - Phần 2</t>
  </si>
  <si>
    <t>Law of Contract (Luật hợp đồng)</t>
  </si>
  <si>
    <t>Sales Management</t>
  </si>
  <si>
    <t>Corporation Law (Luật Công ty)</t>
  </si>
  <si>
    <t>Nghệ thuật lãnh đạo</t>
  </si>
  <si>
    <t>Pháp luật kinh doanh chứng khoán</t>
  </si>
  <si>
    <t>Quản trị dự án</t>
  </si>
  <si>
    <t>Pháp luật kinh doanh bất động sản</t>
  </si>
  <si>
    <t>Public Relations</t>
  </si>
  <si>
    <t>Consumer behaviour</t>
  </si>
  <si>
    <t>Brand management</t>
  </si>
  <si>
    <t>Quản trị tài chính</t>
  </si>
  <si>
    <t>Quản trị sản xuất</t>
  </si>
  <si>
    <t>Kế toán quản trị</t>
  </si>
  <si>
    <t>Hệ thống thông tin quản lý</t>
  </si>
  <si>
    <t>Pháp luật giải quyết tranh chấp hợp đồng Thương mại quốc tế</t>
  </si>
  <si>
    <t>Pháp luật thương mại ASEAN</t>
  </si>
  <si>
    <t>Contrat de Vente des marchandises internationals (Hợp đồng mua bán hàng hóa quốc tế)</t>
  </si>
  <si>
    <t>Droit international privé compare (Tư pháp quốc tế so sánh Việt Nam và Pháp)</t>
  </si>
  <si>
    <t>Pháp luật Giải quyết tranh chấp thương mại ngoài tòa án</t>
  </si>
  <si>
    <t>Droit de l’Organisation Mondiale du Commerce</t>
  </si>
  <si>
    <t>Ngoại khóa với Giáo sư nước ngoài</t>
  </si>
  <si>
    <t>Luật Nhật Bản 3</t>
  </si>
  <si>
    <t>Luật Nhật Bản 2</t>
  </si>
  <si>
    <t>Lớp CLC 46 B</t>
  </si>
  <si>
    <t>Hợp đồng dân sự thông dụng và Giao dịch dân sự về nhà ở</t>
  </si>
  <si>
    <t>Lớp CLC 46 C</t>
  </si>
  <si>
    <t>Lớp CLC 46 D</t>
  </si>
  <si>
    <t>Lớp CLC 46 A - E</t>
  </si>
  <si>
    <t>Lớp CLC 46 F</t>
  </si>
  <si>
    <t>Lớp CLC 46 QTKD</t>
  </si>
  <si>
    <t>Risk Management</t>
  </si>
  <si>
    <t>Investor-State Dispute Settlement Mechanism (Cơ chế giải quyết tranh chấp giữa nhà đầu tư và nhà nước)</t>
  </si>
  <si>
    <t>International Arbitration Law (Pháp luật về trọng tài quốc tế)</t>
  </si>
  <si>
    <t>International Investment Law (Pháp luật về đầu tư quốc tế)</t>
  </si>
  <si>
    <t>Securities Law (Luật Chứng khoán)</t>
  </si>
  <si>
    <t>Environmental Law (Luật Môi trường)</t>
  </si>
  <si>
    <t>Alternative Dispute Resolution (Pháp luật giải quyết tranh chấp thương mại ngoài tòa án)</t>
  </si>
  <si>
    <t>Human resources management (Quản trị nhân sự)</t>
  </si>
  <si>
    <t>Lớp CLC 46 TA</t>
  </si>
  <si>
    <t>Lớp CLC 46 QTL A-B</t>
  </si>
  <si>
    <t xml:space="preserve">Nghiệp vụ thanh toán quốc tế </t>
  </si>
  <si>
    <t>Kỹ năng hành nghề tư vấn Pháp luật</t>
  </si>
  <si>
    <t>Lớp CLC 46 CJL</t>
  </si>
  <si>
    <t>Lớp CLC 46 AUF</t>
  </si>
  <si>
    <t xml:space="preserve">Luật nhà ở </t>
  </si>
  <si>
    <t>Luật hợp đồng Việt Nam - Bản án và bình luận bản án (Tập1, Tập 2)</t>
  </si>
  <si>
    <t>Luật kinh doanh bất động sản</t>
  </si>
  <si>
    <t>Corporation Law (Luật công ty)</t>
  </si>
  <si>
    <t>Luật Sở hữu trí tuệ</t>
  </si>
  <si>
    <t>Giáo trình luật sỡ hữu trí tuệ</t>
  </si>
  <si>
    <t>Sách tình huống luật sỡ hữu trí tuệ</t>
  </si>
  <si>
    <t>Luật sỡ hữu trí tuệ</t>
  </si>
  <si>
    <t>Giáo trình Logic</t>
  </si>
  <si>
    <t>Luật Hình sự phần các tội phạm</t>
  </si>
  <si>
    <t>Giáo trình luật hình sự Việt Nam - Phần các tội phạm (Quyển 1)</t>
  </si>
  <si>
    <t>Giáo trình luật hình sự Việt Nam - Phần các tội phạm (Quyển 2)</t>
  </si>
  <si>
    <t>Luật Ngân hàng</t>
  </si>
  <si>
    <t>Pháp luật thương mại hàng hoá và dịch vụ</t>
  </si>
  <si>
    <t>Giáo trình pháp luật thương mại hàng hóa và dịch vụ</t>
  </si>
  <si>
    <t>Sách tình huống thương mại hàng hóa và dịch vụ</t>
  </si>
  <si>
    <t>Thi hành án Dân sự</t>
  </si>
  <si>
    <t>Lớp CLC 47 A</t>
  </si>
  <si>
    <t>Tư pháp quốc tế</t>
  </si>
  <si>
    <t xml:space="preserve">Giáo trình tư pháp quốc tế </t>
  </si>
  <si>
    <t>Tư pháp quốc tế câu hỏi tình huống và văn bản</t>
  </si>
  <si>
    <t>Tài liệu học tập luật hình sự</t>
  </si>
  <si>
    <t>Luật ngân hàng nhà nước Việt Nam</t>
  </si>
  <si>
    <t>Luật các tổ chức tín dụng</t>
  </si>
  <si>
    <t xml:space="preserve">Luật thương mại - Luật quản lý ngoại thương </t>
  </si>
  <si>
    <t>Lớp CLC 47 B</t>
  </si>
  <si>
    <t>Lớp CLC 47 C</t>
  </si>
  <si>
    <t>Customary Law and Precedent (Tập quán pháp và tiền lệ pháp)</t>
  </si>
  <si>
    <t>Comparative Criminal Law (Luật Hình sự so sánh)</t>
  </si>
  <si>
    <t>Pháp luật về tổ chức chính quyền địa phương</t>
  </si>
  <si>
    <t>Hệ thống văn bản luật tổ chức chính quyền địa phương</t>
  </si>
  <si>
    <t xml:space="preserve">Đề cương câu hỏi ôn tập tổ chức chính quyền địa phương </t>
  </si>
  <si>
    <t>Luật Tố tụng dân sự</t>
  </si>
  <si>
    <t>Giáo trình luật tố tụng dân sự</t>
  </si>
  <si>
    <t>Bộ luật tố tụng dân sự</t>
  </si>
  <si>
    <t>Đang in</t>
  </si>
  <si>
    <t>Sách tình huống luật tố tụng dân sự</t>
  </si>
  <si>
    <t>Luật Tố tụng hình sự</t>
  </si>
  <si>
    <t>Giáo trình luật tố tụng hình sự</t>
  </si>
  <si>
    <t>Tài liệu học tập tố tụng hình sự</t>
  </si>
  <si>
    <t>Luật tố tụng hình sự và các văn bản</t>
  </si>
  <si>
    <t>Quản trị nhân sự</t>
  </si>
  <si>
    <t>Quản trị chất lượng</t>
  </si>
  <si>
    <t>Giao tiếp trong kinh doanh</t>
  </si>
  <si>
    <t>Cross-border Mergers and Acquisition (Pháp luật về mua bán, sáp nhập doanh nghiệp)</t>
  </si>
  <si>
    <t>Intellectual Property Law (Luật Sở hữu trí tuệ)</t>
  </si>
  <si>
    <t>Banking Law (Luật Ngân hàng)</t>
  </si>
  <si>
    <t>Investment Law (Luật Đầu tư)</t>
  </si>
  <si>
    <t>Extracurricular 2 (Ngoại khóa HP2)</t>
  </si>
  <si>
    <t>Civil Procedure Law (Luật Tố tụng dân sự)</t>
  </si>
  <si>
    <t>Kinh tế lượng</t>
  </si>
  <si>
    <t>Nguyên lý kế toán</t>
  </si>
  <si>
    <t>Droit du contrat francais (Luật Hợp đồng của Pháp)</t>
  </si>
  <si>
    <t>Droit de l'arbitrage Vietnamien (Trọng tài thương mại Việt Nam)</t>
  </si>
  <si>
    <t>Giáo trình pháp luật trọng tài thương mại</t>
  </si>
  <si>
    <t>Luật trọng tài thương mại và các văn bản</t>
  </si>
  <si>
    <t>Droit de la famille et des enfants (Luật Hôn nhân gia đình và trẻ em)</t>
  </si>
  <si>
    <t>Coutume du commerce international (Tập quán thương mại quốc tế)</t>
  </si>
  <si>
    <t>Responsabilité délictuelle</t>
  </si>
  <si>
    <t>Tiếng Nhật pháp lý 3</t>
  </si>
  <si>
    <t>Quản trị hành chính văn phòng</t>
  </si>
  <si>
    <t>Lớp CLC 47 QTL A</t>
  </si>
  <si>
    <t>Lớp CLC 47 QTL B</t>
  </si>
  <si>
    <t>Bộ luật lao động</t>
  </si>
  <si>
    <t>Hệ thống văn bản luật lao động</t>
  </si>
  <si>
    <t xml:space="preserve">Sách tình huống luật lao động </t>
  </si>
  <si>
    <t>Hệ thống văn bản pháp luật về thuế</t>
  </si>
  <si>
    <t xml:space="preserve">Luật dầu tư </t>
  </si>
  <si>
    <t>Luật đất đai</t>
  </si>
  <si>
    <t>Hệ thống văn bản trích văn bản quy phạm pháp luật, trích án lệ hôn nhân và gia đình</t>
  </si>
  <si>
    <t>Sách tình huống hôn nhân và gia đình</t>
  </si>
  <si>
    <t>Phát rồi - Giáo trình hợp đồng và bồi thường thiệt hại ngoài hợp đồng</t>
  </si>
  <si>
    <t>Luật biển</t>
  </si>
  <si>
    <t>Đại cương văn hóa Việt Nam</t>
  </si>
  <si>
    <t>Tình huống Hợp đồng và BTTH ngoài HĐ</t>
  </si>
  <si>
    <t>Luật tài chính công</t>
  </si>
  <si>
    <t xml:space="preserve">Đơn giá </t>
  </si>
  <si>
    <t xml:space="preserve">Công pháp quốc tế </t>
  </si>
  <si>
    <t>Chủ nghĩa Xã hội khoa học</t>
  </si>
  <si>
    <t xml:space="preserve">Logic học </t>
  </si>
  <si>
    <t>Tình huống Luật hôn nhân và gia đình</t>
  </si>
  <si>
    <t>Sách tình huống hợp đồng và bồi thường thiệt hại ngài hợp đồng</t>
  </si>
  <si>
    <t>Hệ thống văn bản quốc tế về lảnh thổ biên giới Quốc gia và luật biển</t>
  </si>
  <si>
    <t>Luật doanh nghiệp</t>
  </si>
  <si>
    <t>Tập bài giảng đại cương văn hóa Việt Nam</t>
  </si>
  <si>
    <t>Hệ thống văn bản luật thuế</t>
  </si>
  <si>
    <t xml:space="preserve">Luật ngân sách nhà nước </t>
  </si>
  <si>
    <t>Gíao trình chủ nghĩa Xã hội khoa học</t>
  </si>
  <si>
    <t>Giáo trình pháp luật về hợp đồng và bồi thường thệt hại ngoài hợp đồng</t>
  </si>
  <si>
    <t>HS 48 A - B</t>
  </si>
  <si>
    <t>HC 48 A - B</t>
  </si>
  <si>
    <t>Giáo trình lịch sử đảng Cộng sản Việt Nam</t>
  </si>
  <si>
    <t>Gíáo trình Logic học</t>
  </si>
  <si>
    <t>Gíáo trình luật Hôn nhân và gia đình</t>
  </si>
  <si>
    <t>Gíáo trình luật Hình sự phần chung</t>
  </si>
  <si>
    <t>Giáo trình Luật Tố tụng hành chính</t>
  </si>
  <si>
    <t>Giáo trình Pháp luật về chủ thể kinh doanh</t>
  </si>
  <si>
    <t>QTL 48  A - B</t>
  </si>
  <si>
    <t>Giáo trình Pháp luật thương mại hàng hoá và dịch vụ</t>
  </si>
  <si>
    <t>Sách tình huống Pháp luật thương mại hàng hoá và dịch vụ</t>
  </si>
  <si>
    <t>Luật cạnh tranh và văn bản</t>
  </si>
  <si>
    <t>QTKD 48 A - B</t>
  </si>
  <si>
    <t>Giáo tư tưởng HCM</t>
  </si>
  <si>
    <t xml:space="preserve">Hệ thống văn bản luật lao động </t>
  </si>
  <si>
    <t>Sách tình huống luật lao động</t>
  </si>
  <si>
    <t>Lớp CLC 48 D</t>
  </si>
  <si>
    <t>Lớp CLC 48 A-B-C-E-F</t>
  </si>
  <si>
    <t>Toán kinh tế</t>
  </si>
  <si>
    <t>Comparative Corporate Law (Luật Công ty so sánh)</t>
  </si>
  <si>
    <t>Pháp luật về hợp đồng và bồi thường thiệt hại ngoài hợp đồng</t>
  </si>
  <si>
    <t>Nghe tiếng Anh pháp lý HP1 (Legal Listening 1)</t>
  </si>
  <si>
    <t>Nói tiếng Anh pháp lý HP1 (Legal Speaking 1)</t>
  </si>
  <si>
    <t>Đọc tiếng Anh pháp lý HP1 (Legal Reading 1)</t>
  </si>
  <si>
    <t>Dẫn luận ngôn ngữ học (Introduction to Linguistics)</t>
  </si>
  <si>
    <t>Viết tiếng Anh pháp lý HP1 (Legal Writing 1)</t>
  </si>
  <si>
    <t>Lớp TMQT 48 A - B</t>
  </si>
  <si>
    <t>Luật Hình sự</t>
  </si>
  <si>
    <t>Kỹ năng soạn thảo văn bản</t>
  </si>
  <si>
    <t>Giáo trình luật hình sự phần chung</t>
  </si>
  <si>
    <t xml:space="preserve">Tập bài giảng lý luận về nhà nước và pháp luật </t>
  </si>
  <si>
    <t>Lớp TM 49 A - B - C</t>
  </si>
  <si>
    <t>Lớp DS 49 A - B - C</t>
  </si>
  <si>
    <t>Lớp QT 49 A -B</t>
  </si>
  <si>
    <t>Lớp HS 49 A - B - C</t>
  </si>
  <si>
    <t>Lớp HC 49 A - B - C</t>
  </si>
  <si>
    <t>Lớp QTL 49 A - B - C</t>
  </si>
  <si>
    <t>Lớp CLC 49 ULAW-ARIZONA</t>
  </si>
  <si>
    <t>Lớp CLC 49 A - B - C - D - E - F - G</t>
  </si>
  <si>
    <t>Lớp CLC 49 QTKD</t>
  </si>
  <si>
    <t>Tiếng Anh pháp lý HP1 (Legal English 1)</t>
  </si>
  <si>
    <t>Lớp CLC 49 TA</t>
  </si>
  <si>
    <t>Lớp CLC 49 QTL A - B - C</t>
  </si>
  <si>
    <t>Lớp CLC 49 AUF</t>
  </si>
  <si>
    <t>Lớp CLC 49 CJL</t>
  </si>
  <si>
    <t>Giáo trình pháp luật về chủ thể kinh doanh</t>
  </si>
  <si>
    <t>TM (A - B) - DS (A - B)- QT 48</t>
  </si>
  <si>
    <t>Số Lượng</t>
  </si>
  <si>
    <t>Tổng Hợp Sách Các Lớp Đại Trà</t>
  </si>
  <si>
    <t xml:space="preserve">Sách Giáo trình Chính trị Quốc gia </t>
  </si>
  <si>
    <t>Sách Giáo trình - Tập bài giảng của Trường</t>
  </si>
  <si>
    <t xml:space="preserve">48TA; </t>
  </si>
  <si>
    <t xml:space="preserve">46A,B,C,D,E,F - 46TA - </t>
  </si>
  <si>
    <t xml:space="preserve">CLC47A,B,C,E,F,TA - </t>
  </si>
  <si>
    <t xml:space="preserve">AUF47 - </t>
  </si>
  <si>
    <t xml:space="preserve">CLC47D - 47TA - QTL47A,B - AUF47 - CLJ47 - </t>
  </si>
  <si>
    <t xml:space="preserve">CLC47D - QTL47A,B - AUF47 - CLJ47 - </t>
  </si>
  <si>
    <t xml:space="preserve">CLC48A,B,C,E,F - </t>
  </si>
  <si>
    <t xml:space="preserve">CLC47D - CLC48A,B,C,E,F - </t>
  </si>
  <si>
    <t xml:space="preserve">CLC48A,B,C,E,F - CLC48D - </t>
  </si>
  <si>
    <t xml:space="preserve">QTL46A,B - CLC47D - AUF47 - CLJ47 - QTKD48 - </t>
  </si>
  <si>
    <t xml:space="preserve">CLJ47 - CLC48A,B,C,E,F - QTKD48 - 48TA - </t>
  </si>
  <si>
    <t xml:space="preserve">CLC47A,B,C,F - QTL48A,B - </t>
  </si>
  <si>
    <t xml:space="preserve">QTL47A,B - CLJ47 - CLC48D - AUF48 - </t>
  </si>
  <si>
    <r>
      <t xml:space="preserve">QTKD46 - CLC48A,B,C,E,F - </t>
    </r>
    <r>
      <rPr>
        <sz val="12"/>
        <color theme="1"/>
        <rFont val="Times New Roman"/>
        <family val="1"/>
      </rPr>
      <t xml:space="preserve">CLC48D - 48TA - AUF48 - CJL48 - </t>
    </r>
  </si>
  <si>
    <t xml:space="preserve">QTL48A,B - AUF48 - CJL48 - </t>
  </si>
  <si>
    <t xml:space="preserve">CLC48D - QTL48A,B - AUF48 - CJL48 - </t>
  </si>
  <si>
    <t xml:space="preserve">QTKD47 - CLC48D - 48TA - QTL48A,B - AUF48 - CJL48 - </t>
  </si>
  <si>
    <t>CLC48A,B,C,E,F - QTL48A,B - CLC 49 QTKD</t>
  </si>
  <si>
    <t>QTL47A,B - CLC48D - AUF49 - CJL49</t>
  </si>
  <si>
    <t>Giáo trình công pháp quốc tế - Quyển  2</t>
  </si>
  <si>
    <t>Giáo trình luật thương mại quốc tế: Phần 1</t>
  </si>
  <si>
    <t>Giáo trình luật thương mại quốc tế: Phần 2</t>
  </si>
  <si>
    <t xml:space="preserve">QTL45A , B - 46A , B , C , E , F  </t>
  </si>
  <si>
    <t xml:space="preserve">CLC47A,B,C,E,F </t>
  </si>
  <si>
    <t xml:space="preserve">CLC47A,B,C,E,F,TA </t>
  </si>
  <si>
    <t>CLC 49 ULAW-ARIZONA - CLC 49 A , B , C , D , E , F , G - 49TA - QTL49A , B , C - AUF49 - CJL49</t>
  </si>
  <si>
    <t>CLC 49 ULAW-ARIZONA - CLC 49 A , B , C , D , E , F , G - CLC 49 QTKD - 49TA - QTL49A , B , C - AUF49 - CJL49</t>
  </si>
  <si>
    <t>Phát rồi  - Giáo trình luật hôn nhân và gia đình</t>
  </si>
  <si>
    <r>
      <t xml:space="preserve">DANH MỤC HỌC LIỆU - Khóa 45 - Học kỳ I (2024 - 2025) 
- Phát hành trực tiếp trong giờ hành chính tại: Nhà sách Trung tâm Học liệu - C102- cơ sở Nguyễn Tất Thành,
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</si>
  <si>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46 - Học kỳ 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</si>
  <si>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47 - Học kỳ 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</si>
  <si>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48 - Học kỳ 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</si>
  <si>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r>
      <t xml:space="preserve">DANH MỤC HỌC LIỆU - Khóa 49 - Học kỳ I (2024 - 2025) 
- Phát hành trực tiếp trong giờ hành chính tại: Nhà sách Trung tâm Học liệu - C102- cơ sở Nguyễn Tất Thành, P.13, Q.4, Tp.HCM
- Phát hành Online: tthoclieu.hcmulaw.edu.vn
* </t>
    </r>
    <r>
      <rPr>
        <b/>
        <i/>
        <sz val="18"/>
        <color rgb="FFFF0000"/>
        <rFont val="Times New Roman"/>
        <family val="1"/>
      </rPr>
      <t xml:space="preserve">Sinh viên được giảm 25%/ giá bìa bộ sách Giáo trình, tập bài giảng của Trường Đại học Luật Tp.HCM; các sách khác giảm theo thoả thuận với nhà cung cấp;
 * Sinh viên các lớp CLC được nhận miễn phí Giáo trình, tập bài giảng của Trường Đại học Luật tp.HCM theo từng học kỳ   </t>
    </r>
    <r>
      <rPr>
        <b/>
        <sz val="18"/>
        <color rgb="FFFF0000"/>
        <rFont val="Times New Roman"/>
        <family val="1"/>
      </rPr>
      <t xml:space="preserve">
</t>
    </r>
  </si>
  <si>
    <t>Tổng hợp Giáo trình - Tập bài giảng của trường Đh Luật Tp.HCM</t>
  </si>
  <si>
    <t xml:space="preserve">Tổng Hợp Sách Các Lớp CLC </t>
  </si>
  <si>
    <t xml:space="preserve">QTKD47 - QTL47A,B - CLC48D  - AUF48 - CJL48 - </t>
  </si>
  <si>
    <t>QTL45A,B - 46D - AUF46 - CJL46 - CLC47 A , B , C</t>
  </si>
  <si>
    <t>Sách tình huống hợp đồng và bồi thường thiệt hại ngoài hợp đồng</t>
  </si>
  <si>
    <t>Nhập</t>
  </si>
  <si>
    <t>Hết</t>
  </si>
  <si>
    <t>3 thùng</t>
  </si>
  <si>
    <t>11 Thùng</t>
  </si>
  <si>
    <t>4 thùng</t>
  </si>
  <si>
    <t>8 thùng</t>
  </si>
  <si>
    <t>10 thùng</t>
  </si>
  <si>
    <t>7 thùng</t>
  </si>
  <si>
    <t>2 thùng</t>
  </si>
  <si>
    <t>hết sách</t>
  </si>
  <si>
    <t>3 thùng + 4 thùng</t>
  </si>
  <si>
    <t>đủ</t>
  </si>
  <si>
    <t>Chỉ dẩn áp dụng luật sở hữu trí tuệ</t>
  </si>
  <si>
    <t>Luật hợp đồng Việt Nam - Bản án và Bình luận bản án (Tập 1, Tập 2)</t>
  </si>
  <si>
    <t>Luật bồi thường thiệt hại ngoài hợp đồng -  Bản án và Bình luận bản án (Tập 1, Tập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</si>
</sst>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18"/>
      <color rgb="FFFF0000"/>
      <name val="Times New Roman"/>
      <family val="1"/>
    </font>
    <font>
      <sz val="10"/>
      <name val="Arial"/>
      <charset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>
      <alignment wrapText="1"/>
    </xf>
    <xf numFmtId="0" fontId="8" fillId="0" borderId="0"/>
    <xf numFmtId="0" fontId="14" fillId="0" borderId="0">
      <alignment wrapText="1"/>
    </xf>
  </cellStyleXfs>
  <cellXfs count="241">
    <xf numFmtId="0" fontId="0" fillId="0" borderId="0" xfId="0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/>
    <xf numFmtId="0" fontId="1" fillId="0" borderId="1" xfId="0" applyFont="1" applyBorder="1" applyAlignment="1"/>
    <xf numFmtId="3" fontId="0" fillId="0" borderId="1" xfId="0" applyNumberFormat="1" applyBorder="1" applyAlignment="1"/>
    <xf numFmtId="0" fontId="3" fillId="0" borderId="0" xfId="0" applyFont="1" applyAlignment="1">
      <alignment wrapText="1"/>
    </xf>
    <xf numFmtId="3" fontId="5" fillId="0" borderId="3" xfId="0" applyNumberFormat="1" applyFont="1" applyBorder="1" applyAlignment="1">
      <alignment vertical="center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3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3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/>
    <xf numFmtId="0" fontId="15" fillId="0" borderId="1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5" fillId="0" borderId="0" xfId="0" applyFont="1"/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15" fillId="0" borderId="9" xfId="0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3" fontId="15" fillId="0" borderId="2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 wrapText="1"/>
    </xf>
    <xf numFmtId="0" fontId="0" fillId="0" borderId="0" xfId="0" applyBorder="1" applyAlignment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 applyAlignment="1"/>
    <xf numFmtId="0" fontId="6" fillId="0" borderId="0" xfId="0" applyFont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3" fontId="0" fillId="0" borderId="2" xfId="0" applyNumberFormat="1" applyBorder="1" applyAlignment="1">
      <alignment vertical="center" wrapText="1"/>
    </xf>
    <xf numFmtId="3" fontId="0" fillId="0" borderId="3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right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opLeftCell="A4" zoomScaleNormal="100" workbookViewId="0">
      <selection activeCell="F7" sqref="F7"/>
    </sheetView>
  </sheetViews>
  <sheetFormatPr defaultRowHeight="15.75" x14ac:dyDescent="0.25"/>
  <cols>
    <col min="1" max="1" width="5.5" customWidth="1"/>
    <col min="2" max="2" width="40.125" style="4" customWidth="1"/>
    <col min="3" max="3" width="41" customWidth="1"/>
    <col min="5" max="5" width="42.875" customWidth="1"/>
  </cols>
  <sheetData>
    <row r="2" spans="1:6" s="11" customFormat="1" ht="197.45" customHeight="1" x14ac:dyDescent="0.3">
      <c r="A2" s="165" t="s">
        <v>349</v>
      </c>
      <c r="B2" s="166"/>
      <c r="C2" s="166"/>
      <c r="D2" s="166"/>
      <c r="E2" s="166"/>
      <c r="F2" s="166"/>
    </row>
    <row r="4" spans="1:6" ht="18.75" x14ac:dyDescent="0.25">
      <c r="A4" s="20"/>
      <c r="B4" s="21" t="s">
        <v>19</v>
      </c>
      <c r="C4" s="20"/>
      <c r="D4" s="20"/>
      <c r="E4" s="20"/>
      <c r="F4" s="20"/>
    </row>
    <row r="5" spans="1:6" x14ac:dyDescent="0.25">
      <c r="A5" s="22" t="s">
        <v>0</v>
      </c>
      <c r="B5" s="23" t="s">
        <v>1</v>
      </c>
      <c r="C5" s="22" t="s">
        <v>2</v>
      </c>
      <c r="D5" s="22" t="s">
        <v>3</v>
      </c>
      <c r="E5" s="22" t="s">
        <v>4</v>
      </c>
      <c r="F5" s="22" t="s">
        <v>3</v>
      </c>
    </row>
    <row r="6" spans="1:6" s="124" customFormat="1" ht="30.75" customHeight="1" x14ac:dyDescent="0.25">
      <c r="A6" s="167">
        <v>1</v>
      </c>
      <c r="B6" s="169" t="s">
        <v>7</v>
      </c>
      <c r="C6" s="171"/>
      <c r="D6" s="171"/>
      <c r="E6" s="162" t="s">
        <v>358</v>
      </c>
      <c r="F6" s="67">
        <v>175000</v>
      </c>
    </row>
    <row r="7" spans="1:6" ht="34.5" customHeight="1" x14ac:dyDescent="0.25">
      <c r="A7" s="168"/>
      <c r="B7" s="170"/>
      <c r="C7" s="172"/>
      <c r="D7" s="172"/>
      <c r="E7" s="16" t="s">
        <v>114</v>
      </c>
      <c r="F7" s="24">
        <v>375000</v>
      </c>
    </row>
    <row r="8" spans="1:6" ht="34.5" customHeight="1" x14ac:dyDescent="0.25">
      <c r="A8" s="16">
        <v>2</v>
      </c>
      <c r="B8" s="16" t="s">
        <v>8</v>
      </c>
      <c r="C8" s="16"/>
      <c r="D8" s="16"/>
      <c r="E8" s="16"/>
      <c r="F8" s="16"/>
    </row>
    <row r="9" spans="1:6" ht="34.5" customHeight="1" x14ac:dyDescent="0.25">
      <c r="A9" s="16">
        <v>3</v>
      </c>
      <c r="B9" s="16" t="s">
        <v>9</v>
      </c>
      <c r="C9" s="16"/>
      <c r="D9" s="16"/>
      <c r="E9" s="16"/>
      <c r="F9" s="16"/>
    </row>
    <row r="10" spans="1:6" ht="34.5" customHeight="1" x14ac:dyDescent="0.25">
      <c r="A10" s="16">
        <v>4</v>
      </c>
      <c r="B10" s="16" t="s">
        <v>10</v>
      </c>
      <c r="C10" s="16"/>
      <c r="D10" s="24"/>
      <c r="E10" s="16"/>
      <c r="F10" s="24"/>
    </row>
    <row r="11" spans="1:6" ht="34.5" customHeight="1" x14ac:dyDescent="0.25">
      <c r="A11" s="16">
        <v>5</v>
      </c>
      <c r="B11" s="16" t="s">
        <v>11</v>
      </c>
      <c r="C11" s="16" t="s">
        <v>107</v>
      </c>
      <c r="D11" s="24">
        <v>108000</v>
      </c>
      <c r="E11" s="16" t="s">
        <v>113</v>
      </c>
      <c r="F11" s="24">
        <v>45000</v>
      </c>
    </row>
    <row r="12" spans="1:6" ht="34.5" customHeight="1" x14ac:dyDescent="0.25">
      <c r="A12" s="16">
        <v>6</v>
      </c>
      <c r="B12" s="16" t="s">
        <v>12</v>
      </c>
      <c r="C12" s="16"/>
      <c r="D12" s="16"/>
      <c r="E12" s="16"/>
      <c r="F12" s="24"/>
    </row>
    <row r="13" spans="1:6" ht="34.5" customHeight="1" x14ac:dyDescent="0.25">
      <c r="A13" s="16">
        <v>7</v>
      </c>
      <c r="B13" s="16" t="s">
        <v>5</v>
      </c>
      <c r="C13" s="16"/>
      <c r="D13" s="16"/>
      <c r="E13" s="16"/>
      <c r="F13" s="16"/>
    </row>
    <row r="14" spans="1:6" s="11" customFormat="1" ht="34.5" customHeight="1" x14ac:dyDescent="0.25">
      <c r="A14" s="16">
        <v>8</v>
      </c>
      <c r="B14" s="16" t="s">
        <v>6</v>
      </c>
      <c r="C14" s="16"/>
      <c r="D14" s="16"/>
      <c r="E14" s="16"/>
      <c r="F14" s="16"/>
    </row>
    <row r="15" spans="1:6" ht="34.5" customHeight="1" x14ac:dyDescent="0.25">
      <c r="A15" s="16">
        <v>9</v>
      </c>
      <c r="B15" s="16" t="s">
        <v>112</v>
      </c>
      <c r="C15" s="25"/>
      <c r="D15" s="25"/>
      <c r="E15" s="25"/>
      <c r="F15" s="25"/>
    </row>
    <row r="16" spans="1:6" ht="34.5" customHeight="1" x14ac:dyDescent="0.25">
      <c r="A16" s="25">
        <v>10</v>
      </c>
      <c r="B16" s="16" t="s">
        <v>13</v>
      </c>
      <c r="C16" s="25" t="s">
        <v>115</v>
      </c>
      <c r="D16" s="26">
        <v>166000</v>
      </c>
      <c r="E16" s="25" t="s">
        <v>116</v>
      </c>
      <c r="F16" s="26">
        <v>195000</v>
      </c>
    </row>
  </sheetData>
  <mergeCells count="5">
    <mergeCell ref="A2:F2"/>
    <mergeCell ref="A6:A7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127" workbookViewId="0">
      <selection activeCell="B137" sqref="B137"/>
    </sheetView>
  </sheetViews>
  <sheetFormatPr defaultRowHeight="15.75" x14ac:dyDescent="0.25"/>
  <cols>
    <col min="1" max="1" width="7" style="20" customWidth="1"/>
    <col min="2" max="2" width="44.625" style="20" customWidth="1"/>
    <col min="3" max="3" width="44.125" style="20" customWidth="1"/>
    <col min="4" max="4" width="9" style="20"/>
    <col min="5" max="5" width="46.625" style="20" customWidth="1"/>
    <col min="6" max="16384" width="9" style="20"/>
  </cols>
  <sheetData>
    <row r="1" spans="1:6" ht="172.5" customHeight="1" x14ac:dyDescent="0.25">
      <c r="A1" s="176" t="s">
        <v>350</v>
      </c>
      <c r="B1" s="177"/>
      <c r="C1" s="177"/>
      <c r="D1" s="177"/>
      <c r="E1" s="177"/>
      <c r="F1" s="177"/>
    </row>
    <row r="3" spans="1:6" ht="18.75" x14ac:dyDescent="0.25">
      <c r="B3" s="21" t="s">
        <v>164</v>
      </c>
    </row>
    <row r="4" spans="1:6" x14ac:dyDescent="0.25">
      <c r="A4" s="22" t="s">
        <v>0</v>
      </c>
      <c r="B4" s="23" t="s">
        <v>1</v>
      </c>
      <c r="C4" s="22" t="s">
        <v>2</v>
      </c>
      <c r="D4" s="22" t="s">
        <v>3</v>
      </c>
      <c r="E4" s="22" t="s">
        <v>4</v>
      </c>
      <c r="F4" s="22" t="s">
        <v>3</v>
      </c>
    </row>
    <row r="5" spans="1:6" ht="31.5" customHeight="1" x14ac:dyDescent="0.25">
      <c r="A5" s="19">
        <v>1</v>
      </c>
      <c r="B5" s="19" t="s">
        <v>117</v>
      </c>
      <c r="C5" s="19"/>
      <c r="D5" s="24"/>
      <c r="E5" s="19"/>
      <c r="F5" s="24"/>
    </row>
    <row r="6" spans="1:6" ht="31.5" customHeight="1" x14ac:dyDescent="0.25">
      <c r="A6" s="19">
        <v>2</v>
      </c>
      <c r="B6" s="19" t="s">
        <v>118</v>
      </c>
      <c r="C6" s="19"/>
      <c r="D6" s="19"/>
      <c r="E6" s="19"/>
      <c r="F6" s="19"/>
    </row>
    <row r="7" spans="1:6" ht="31.5" customHeight="1" x14ac:dyDescent="0.25">
      <c r="A7" s="19">
        <v>3</v>
      </c>
      <c r="B7" s="19" t="s">
        <v>7</v>
      </c>
      <c r="C7" s="19"/>
      <c r="D7" s="19"/>
      <c r="E7" s="19"/>
      <c r="F7" s="19"/>
    </row>
    <row r="8" spans="1:6" ht="31.5" customHeight="1" x14ac:dyDescent="0.25">
      <c r="A8" s="19">
        <v>4</v>
      </c>
      <c r="B8" s="19" t="s">
        <v>119</v>
      </c>
      <c r="C8" s="19"/>
      <c r="D8" s="19"/>
      <c r="E8" s="19"/>
      <c r="F8" s="24"/>
    </row>
    <row r="9" spans="1:6" ht="31.5" customHeight="1" x14ac:dyDescent="0.25">
      <c r="A9" s="19">
        <v>5</v>
      </c>
      <c r="B9" s="19" t="s">
        <v>8</v>
      </c>
      <c r="C9" s="19"/>
      <c r="D9" s="19"/>
      <c r="E9" s="19"/>
      <c r="F9" s="24"/>
    </row>
    <row r="10" spans="1:6" ht="31.5" customHeight="1" x14ac:dyDescent="0.25">
      <c r="A10" s="19">
        <v>6</v>
      </c>
      <c r="B10" s="19" t="s">
        <v>9</v>
      </c>
      <c r="C10" s="19"/>
      <c r="D10" s="19"/>
      <c r="E10" s="19"/>
      <c r="F10" s="24"/>
    </row>
    <row r="11" spans="1:6" ht="31.5" customHeight="1" x14ac:dyDescent="0.25">
      <c r="A11" s="19">
        <v>7</v>
      </c>
      <c r="B11" s="19" t="s">
        <v>120</v>
      </c>
      <c r="C11" s="19" t="s">
        <v>121</v>
      </c>
      <c r="D11" s="24">
        <v>100000</v>
      </c>
      <c r="E11" s="19" t="s">
        <v>122</v>
      </c>
      <c r="F11" s="24">
        <v>78000</v>
      </c>
    </row>
    <row r="12" spans="1:6" ht="31.5" customHeight="1" x14ac:dyDescent="0.25">
      <c r="A12" s="19">
        <v>8</v>
      </c>
      <c r="B12" s="19" t="s">
        <v>11</v>
      </c>
      <c r="C12" s="19" t="s">
        <v>123</v>
      </c>
      <c r="D12" s="26">
        <v>108000</v>
      </c>
      <c r="E12" s="25" t="s">
        <v>124</v>
      </c>
      <c r="F12" s="26">
        <v>50000</v>
      </c>
    </row>
    <row r="13" spans="1:6" ht="31.5" customHeight="1" x14ac:dyDescent="0.25">
      <c r="A13" s="19">
        <v>9</v>
      </c>
      <c r="B13" s="19" t="s">
        <v>12</v>
      </c>
      <c r="C13" s="25"/>
      <c r="D13" s="25"/>
      <c r="E13" s="25"/>
      <c r="F13" s="25"/>
    </row>
    <row r="14" spans="1:6" ht="33.75" customHeight="1" x14ac:dyDescent="0.25">
      <c r="A14" s="19">
        <v>10</v>
      </c>
      <c r="B14" s="19" t="s">
        <v>112</v>
      </c>
      <c r="C14" s="25"/>
      <c r="D14" s="25"/>
      <c r="E14" s="25"/>
      <c r="F14" s="25"/>
    </row>
    <row r="17" spans="1:6" ht="18.75" x14ac:dyDescent="0.25">
      <c r="B17" s="21" t="s">
        <v>160</v>
      </c>
    </row>
    <row r="18" spans="1:6" x14ac:dyDescent="0.25">
      <c r="A18" s="22" t="s">
        <v>0</v>
      </c>
      <c r="B18" s="23" t="s">
        <v>1</v>
      </c>
      <c r="C18" s="22" t="s">
        <v>2</v>
      </c>
      <c r="D18" s="22" t="s">
        <v>3</v>
      </c>
      <c r="E18" s="22" t="s">
        <v>4</v>
      </c>
      <c r="F18" s="22" t="s">
        <v>3</v>
      </c>
    </row>
    <row r="19" spans="1:6" ht="30" customHeight="1" x14ac:dyDescent="0.25">
      <c r="A19" s="19">
        <v>1</v>
      </c>
      <c r="B19" s="19" t="s">
        <v>117</v>
      </c>
      <c r="C19" s="19"/>
      <c r="D19" s="24"/>
      <c r="E19" s="19"/>
      <c r="F19" s="24"/>
    </row>
    <row r="20" spans="1:6" ht="30" customHeight="1" x14ac:dyDescent="0.25">
      <c r="A20" s="19">
        <v>2</v>
      </c>
      <c r="B20" s="19" t="s">
        <v>118</v>
      </c>
      <c r="C20" s="19"/>
      <c r="D20" s="19"/>
      <c r="E20" s="19"/>
      <c r="F20" s="19"/>
    </row>
    <row r="21" spans="1:6" ht="30" customHeight="1" x14ac:dyDescent="0.25">
      <c r="A21" s="19">
        <v>3</v>
      </c>
      <c r="B21" s="19" t="s">
        <v>125</v>
      </c>
      <c r="C21" s="19"/>
      <c r="D21" s="19"/>
      <c r="E21" s="19"/>
      <c r="F21" s="19"/>
    </row>
    <row r="22" spans="1:6" ht="30" customHeight="1" x14ac:dyDescent="0.25">
      <c r="A22" s="19">
        <v>4</v>
      </c>
      <c r="B22" s="19" t="s">
        <v>7</v>
      </c>
      <c r="C22" s="19"/>
      <c r="D22" s="19"/>
      <c r="E22" s="19"/>
      <c r="F22" s="19"/>
    </row>
    <row r="23" spans="1:6" ht="30" customHeight="1" x14ac:dyDescent="0.25">
      <c r="A23" s="19">
        <v>5</v>
      </c>
      <c r="B23" s="19" t="s">
        <v>119</v>
      </c>
      <c r="C23" s="19"/>
      <c r="D23" s="19"/>
      <c r="E23" s="19"/>
      <c r="F23" s="19"/>
    </row>
    <row r="24" spans="1:6" ht="30" customHeight="1" x14ac:dyDescent="0.25">
      <c r="A24" s="19">
        <v>6</v>
      </c>
      <c r="B24" s="19" t="s">
        <v>8</v>
      </c>
      <c r="C24" s="19"/>
      <c r="D24" s="19"/>
      <c r="E24" s="19"/>
      <c r="F24" s="24"/>
    </row>
    <row r="25" spans="1:6" ht="30" customHeight="1" x14ac:dyDescent="0.25">
      <c r="A25" s="19">
        <v>7</v>
      </c>
      <c r="B25" s="19" t="s">
        <v>9</v>
      </c>
      <c r="C25" s="19"/>
      <c r="D25" s="19"/>
      <c r="E25" s="19"/>
      <c r="F25" s="24"/>
    </row>
    <row r="26" spans="1:6" ht="30" customHeight="1" x14ac:dyDescent="0.25">
      <c r="A26" s="19">
        <v>8</v>
      </c>
      <c r="B26" s="19" t="s">
        <v>120</v>
      </c>
      <c r="C26" s="19" t="s">
        <v>121</v>
      </c>
      <c r="D26" s="24">
        <v>100000</v>
      </c>
      <c r="E26" s="19" t="s">
        <v>122</v>
      </c>
      <c r="F26" s="24">
        <v>78000</v>
      </c>
    </row>
    <row r="27" spans="1:6" ht="30" customHeight="1" x14ac:dyDescent="0.25">
      <c r="A27" s="19">
        <v>9</v>
      </c>
      <c r="B27" s="19" t="s">
        <v>11</v>
      </c>
      <c r="C27" s="25" t="s">
        <v>123</v>
      </c>
      <c r="D27" s="26">
        <v>108000</v>
      </c>
      <c r="E27" s="25" t="s">
        <v>124</v>
      </c>
      <c r="F27" s="26">
        <v>50000</v>
      </c>
    </row>
    <row r="28" spans="1:6" ht="30" customHeight="1" x14ac:dyDescent="0.25">
      <c r="A28" s="19">
        <v>10</v>
      </c>
      <c r="B28" s="19" t="s">
        <v>12</v>
      </c>
      <c r="C28" s="25"/>
      <c r="D28" s="25"/>
      <c r="E28" s="25"/>
      <c r="F28" s="25"/>
    </row>
    <row r="29" spans="1:6" ht="30" customHeight="1" x14ac:dyDescent="0.25">
      <c r="A29" s="19">
        <v>11</v>
      </c>
      <c r="B29" s="19" t="s">
        <v>112</v>
      </c>
      <c r="C29" s="25"/>
      <c r="D29" s="25"/>
      <c r="E29" s="25"/>
      <c r="F29" s="25"/>
    </row>
    <row r="30" spans="1:6" ht="30" customHeight="1" x14ac:dyDescent="0.25">
      <c r="A30" s="42"/>
      <c r="B30" s="42"/>
      <c r="C30" s="43"/>
      <c r="D30" s="43"/>
      <c r="E30" s="43"/>
      <c r="F30" s="43"/>
    </row>
    <row r="31" spans="1:6" ht="18.75" x14ac:dyDescent="0.25">
      <c r="B31" s="21" t="s">
        <v>162</v>
      </c>
    </row>
    <row r="32" spans="1:6" x14ac:dyDescent="0.25">
      <c r="A32" s="22" t="s">
        <v>0</v>
      </c>
      <c r="B32" s="23" t="s">
        <v>1</v>
      </c>
      <c r="C32" s="22" t="s">
        <v>2</v>
      </c>
      <c r="D32" s="22" t="s">
        <v>3</v>
      </c>
      <c r="E32" s="22" t="s">
        <v>4</v>
      </c>
      <c r="F32" s="22" t="s">
        <v>3</v>
      </c>
    </row>
    <row r="33" spans="1:6" ht="29.25" customHeight="1" x14ac:dyDescent="0.25">
      <c r="A33" s="19">
        <v>1</v>
      </c>
      <c r="B33" s="19" t="s">
        <v>117</v>
      </c>
      <c r="C33" s="19"/>
      <c r="D33" s="24"/>
      <c r="E33" s="19"/>
      <c r="F33" s="24"/>
    </row>
    <row r="34" spans="1:6" ht="29.25" customHeight="1" x14ac:dyDescent="0.25">
      <c r="A34" s="19">
        <v>2</v>
      </c>
      <c r="B34" s="19" t="s">
        <v>118</v>
      </c>
      <c r="C34" s="19"/>
      <c r="D34" s="19"/>
      <c r="E34" s="19"/>
      <c r="F34" s="19"/>
    </row>
    <row r="35" spans="1:6" ht="29.25" customHeight="1" x14ac:dyDescent="0.25">
      <c r="A35" s="19">
        <v>3</v>
      </c>
      <c r="B35" s="19" t="s">
        <v>125</v>
      </c>
      <c r="C35" s="19"/>
      <c r="D35" s="19"/>
      <c r="E35" s="19"/>
      <c r="F35" s="19"/>
    </row>
    <row r="36" spans="1:6" ht="29.25" customHeight="1" x14ac:dyDescent="0.25">
      <c r="A36" s="19">
        <v>4</v>
      </c>
      <c r="B36" s="19" t="s">
        <v>7</v>
      </c>
      <c r="C36" s="19"/>
      <c r="D36" s="19"/>
      <c r="E36" s="19"/>
      <c r="F36" s="19"/>
    </row>
    <row r="37" spans="1:6" ht="29.25" customHeight="1" x14ac:dyDescent="0.25">
      <c r="A37" s="19">
        <v>5</v>
      </c>
      <c r="B37" s="19" t="s">
        <v>119</v>
      </c>
      <c r="C37" s="19"/>
      <c r="D37" s="19"/>
      <c r="E37" s="19"/>
      <c r="F37" s="19"/>
    </row>
    <row r="38" spans="1:6" ht="29.25" customHeight="1" x14ac:dyDescent="0.25">
      <c r="A38" s="19">
        <v>6</v>
      </c>
      <c r="B38" s="19" t="s">
        <v>8</v>
      </c>
      <c r="C38" s="19"/>
      <c r="D38" s="19"/>
      <c r="E38" s="19"/>
      <c r="F38" s="24"/>
    </row>
    <row r="39" spans="1:6" ht="29.25" customHeight="1" x14ac:dyDescent="0.25">
      <c r="A39" s="19">
        <v>7</v>
      </c>
      <c r="B39" s="19" t="s">
        <v>9</v>
      </c>
      <c r="C39" s="19"/>
      <c r="D39" s="19"/>
      <c r="E39" s="19"/>
      <c r="F39" s="24"/>
    </row>
    <row r="40" spans="1:6" ht="29.25" customHeight="1" x14ac:dyDescent="0.25">
      <c r="A40" s="19">
        <v>8</v>
      </c>
      <c r="B40" s="19" t="s">
        <v>120</v>
      </c>
      <c r="C40" s="19" t="s">
        <v>121</v>
      </c>
      <c r="D40" s="24">
        <v>100000</v>
      </c>
      <c r="E40" s="19" t="s">
        <v>122</v>
      </c>
      <c r="F40" s="24">
        <v>78000</v>
      </c>
    </row>
    <row r="41" spans="1:6" ht="29.25" customHeight="1" x14ac:dyDescent="0.25">
      <c r="A41" s="19">
        <v>9</v>
      </c>
      <c r="B41" s="19" t="s">
        <v>11</v>
      </c>
      <c r="C41" s="25" t="s">
        <v>123</v>
      </c>
      <c r="D41" s="26">
        <v>108000</v>
      </c>
      <c r="E41" s="25" t="s">
        <v>124</v>
      </c>
      <c r="F41" s="26">
        <v>50000</v>
      </c>
    </row>
    <row r="42" spans="1:6" ht="29.25" customHeight="1" x14ac:dyDescent="0.25">
      <c r="A42" s="19">
        <v>10</v>
      </c>
      <c r="B42" s="19" t="s">
        <v>12</v>
      </c>
      <c r="C42" s="25"/>
      <c r="D42" s="25"/>
      <c r="E42" s="25"/>
      <c r="F42" s="25"/>
    </row>
    <row r="43" spans="1:6" ht="29.25" customHeight="1" x14ac:dyDescent="0.25">
      <c r="A43" s="19">
        <v>11</v>
      </c>
      <c r="B43" s="19" t="s">
        <v>112</v>
      </c>
      <c r="C43" s="25"/>
      <c r="D43" s="25"/>
      <c r="E43" s="25"/>
      <c r="F43" s="25"/>
    </row>
    <row r="44" spans="1:6" x14ac:dyDescent="0.25">
      <c r="B44" s="44"/>
    </row>
    <row r="45" spans="1:6" ht="18.75" x14ac:dyDescent="0.25">
      <c r="B45" s="21" t="s">
        <v>163</v>
      </c>
    </row>
    <row r="46" spans="1:6" x14ac:dyDescent="0.25">
      <c r="A46" s="22" t="s">
        <v>0</v>
      </c>
      <c r="B46" s="23" t="s">
        <v>1</v>
      </c>
      <c r="C46" s="22" t="s">
        <v>2</v>
      </c>
      <c r="D46" s="22" t="s">
        <v>3</v>
      </c>
      <c r="E46" s="22" t="s">
        <v>4</v>
      </c>
      <c r="F46" s="22" t="s">
        <v>3</v>
      </c>
    </row>
    <row r="47" spans="1:6" ht="30.75" customHeight="1" x14ac:dyDescent="0.25">
      <c r="A47" s="19">
        <v>1</v>
      </c>
      <c r="B47" s="19" t="s">
        <v>126</v>
      </c>
      <c r="C47" s="19"/>
      <c r="D47" s="24"/>
      <c r="E47" s="19"/>
      <c r="F47" s="24"/>
    </row>
    <row r="48" spans="1:6" ht="30.75" customHeight="1" x14ac:dyDescent="0.25">
      <c r="A48" s="19">
        <v>2</v>
      </c>
      <c r="B48" s="19" t="s">
        <v>127</v>
      </c>
      <c r="C48" s="19"/>
      <c r="D48" s="19"/>
      <c r="E48" s="19"/>
      <c r="F48" s="19"/>
    </row>
    <row r="49" spans="1:6" ht="30.75" customHeight="1" x14ac:dyDescent="0.25">
      <c r="A49" s="19">
        <v>3</v>
      </c>
      <c r="B49" s="19" t="s">
        <v>128</v>
      </c>
      <c r="C49" s="19"/>
      <c r="D49" s="19"/>
      <c r="E49" s="19"/>
      <c r="F49" s="19"/>
    </row>
    <row r="50" spans="1:6" ht="30.75" customHeight="1" x14ac:dyDescent="0.25">
      <c r="A50" s="19">
        <v>4</v>
      </c>
      <c r="B50" s="19" t="s">
        <v>120</v>
      </c>
      <c r="C50" s="19" t="s">
        <v>121</v>
      </c>
      <c r="D50" s="24">
        <v>100000</v>
      </c>
      <c r="E50" s="19" t="s">
        <v>122</v>
      </c>
      <c r="F50" s="24">
        <v>78000</v>
      </c>
    </row>
    <row r="51" spans="1:6" ht="30.75" customHeight="1" x14ac:dyDescent="0.25">
      <c r="A51" s="19">
        <v>5</v>
      </c>
      <c r="B51" s="19" t="s">
        <v>12</v>
      </c>
      <c r="C51" s="19"/>
      <c r="D51" s="19"/>
      <c r="E51" s="19"/>
      <c r="F51" s="24"/>
    </row>
    <row r="52" spans="1:6" ht="30.75" customHeight="1" x14ac:dyDescent="0.25">
      <c r="A52" s="19">
        <v>6</v>
      </c>
      <c r="B52" s="19" t="s">
        <v>112</v>
      </c>
      <c r="C52" s="19"/>
      <c r="D52" s="19"/>
      <c r="E52" s="19"/>
      <c r="F52" s="24"/>
    </row>
    <row r="53" spans="1:6" ht="30.75" customHeight="1" x14ac:dyDescent="0.25">
      <c r="A53" s="19">
        <v>7</v>
      </c>
      <c r="B53" s="19" t="s">
        <v>129</v>
      </c>
      <c r="C53" s="19"/>
      <c r="D53" s="19"/>
      <c r="E53" s="19" t="s">
        <v>130</v>
      </c>
      <c r="F53" s="24">
        <v>76000</v>
      </c>
    </row>
    <row r="54" spans="1:6" ht="30.75" customHeight="1" x14ac:dyDescent="0.25">
      <c r="A54" s="19">
        <v>8</v>
      </c>
      <c r="B54" s="19" t="s">
        <v>161</v>
      </c>
      <c r="C54" s="19"/>
      <c r="D54" s="19"/>
      <c r="E54" s="19" t="s">
        <v>181</v>
      </c>
      <c r="F54" s="24">
        <v>67000</v>
      </c>
    </row>
    <row r="55" spans="1:6" ht="30.75" customHeight="1" x14ac:dyDescent="0.25">
      <c r="A55" s="19">
        <v>9</v>
      </c>
      <c r="B55" s="19" t="s">
        <v>131</v>
      </c>
      <c r="C55" s="19"/>
      <c r="D55" s="19"/>
      <c r="E55" s="19"/>
      <c r="F55" s="19"/>
    </row>
    <row r="56" spans="1:6" ht="30.75" customHeight="1" x14ac:dyDescent="0.25">
      <c r="A56" s="19">
        <v>10</v>
      </c>
      <c r="B56" s="19" t="s">
        <v>132</v>
      </c>
      <c r="C56" s="25"/>
      <c r="D56" s="25"/>
      <c r="E56" s="25"/>
      <c r="F56" s="25"/>
    </row>
    <row r="57" spans="1:6" ht="30.75" customHeight="1" x14ac:dyDescent="0.25">
      <c r="A57" s="169">
        <v>11</v>
      </c>
      <c r="B57" s="169" t="s">
        <v>133</v>
      </c>
      <c r="C57" s="25" t="s">
        <v>134</v>
      </c>
      <c r="D57" s="26">
        <v>85000</v>
      </c>
      <c r="E57" s="173" t="s">
        <v>135</v>
      </c>
      <c r="F57" s="175">
        <v>195000</v>
      </c>
    </row>
    <row r="58" spans="1:6" ht="30.75" customHeight="1" x14ac:dyDescent="0.25">
      <c r="A58" s="170"/>
      <c r="B58" s="170"/>
      <c r="C58" s="25" t="s">
        <v>136</v>
      </c>
      <c r="D58" s="26">
        <v>81000</v>
      </c>
      <c r="E58" s="174"/>
      <c r="F58" s="174"/>
    </row>
    <row r="59" spans="1:6" x14ac:dyDescent="0.25">
      <c r="B59" s="44"/>
    </row>
    <row r="60" spans="1:6" ht="18.75" x14ac:dyDescent="0.25">
      <c r="B60" s="21" t="s">
        <v>165</v>
      </c>
    </row>
    <row r="61" spans="1:6" x14ac:dyDescent="0.25">
      <c r="A61" s="22" t="s">
        <v>0</v>
      </c>
      <c r="B61" s="23" t="s">
        <v>1</v>
      </c>
      <c r="C61" s="22" t="s">
        <v>2</v>
      </c>
      <c r="D61" s="22" t="s">
        <v>3</v>
      </c>
      <c r="E61" s="22" t="s">
        <v>4</v>
      </c>
      <c r="F61" s="22" t="s">
        <v>3</v>
      </c>
    </row>
    <row r="62" spans="1:6" ht="33" customHeight="1" x14ac:dyDescent="0.25">
      <c r="A62" s="19">
        <v>1</v>
      </c>
      <c r="B62" s="19" t="s">
        <v>117</v>
      </c>
      <c r="C62" s="19"/>
      <c r="D62" s="24"/>
      <c r="E62" s="19"/>
      <c r="F62" s="24"/>
    </row>
    <row r="63" spans="1:6" ht="33" customHeight="1" x14ac:dyDescent="0.25">
      <c r="A63" s="19">
        <v>2</v>
      </c>
      <c r="B63" s="19" t="s">
        <v>118</v>
      </c>
      <c r="C63" s="19"/>
      <c r="D63" s="19"/>
      <c r="E63" s="19"/>
      <c r="F63" s="19"/>
    </row>
    <row r="64" spans="1:6" ht="33" customHeight="1" x14ac:dyDescent="0.25">
      <c r="A64" s="19">
        <v>3</v>
      </c>
      <c r="B64" s="19" t="s">
        <v>125</v>
      </c>
      <c r="C64" s="19"/>
      <c r="D64" s="19"/>
      <c r="E64" s="19"/>
      <c r="F64" s="19"/>
    </row>
    <row r="65" spans="1:6" ht="33" customHeight="1" x14ac:dyDescent="0.25">
      <c r="A65" s="19">
        <v>4</v>
      </c>
      <c r="B65" s="19" t="s">
        <v>119</v>
      </c>
      <c r="C65" s="19"/>
      <c r="D65" s="19"/>
      <c r="E65" s="19"/>
      <c r="F65" s="19"/>
    </row>
    <row r="66" spans="1:6" ht="33" customHeight="1" x14ac:dyDescent="0.25">
      <c r="A66" s="19">
        <v>5</v>
      </c>
      <c r="B66" s="19" t="s">
        <v>8</v>
      </c>
      <c r="C66" s="19"/>
      <c r="D66" s="19"/>
      <c r="E66" s="19"/>
      <c r="F66" s="24"/>
    </row>
    <row r="67" spans="1:6" ht="33" customHeight="1" x14ac:dyDescent="0.25">
      <c r="A67" s="19">
        <v>6</v>
      </c>
      <c r="B67" s="19" t="s">
        <v>9</v>
      </c>
      <c r="C67" s="19"/>
      <c r="D67" s="19"/>
      <c r="E67" s="19"/>
      <c r="F67" s="24"/>
    </row>
    <row r="68" spans="1:6" ht="33" customHeight="1" x14ac:dyDescent="0.25">
      <c r="A68" s="19">
        <v>7</v>
      </c>
      <c r="B68" s="19" t="s">
        <v>120</v>
      </c>
      <c r="C68" s="19" t="s">
        <v>121</v>
      </c>
      <c r="D68" s="24">
        <v>100000</v>
      </c>
      <c r="E68" s="19" t="s">
        <v>122</v>
      </c>
      <c r="F68" s="24">
        <v>78000</v>
      </c>
    </row>
    <row r="69" spans="1:6" ht="33" customHeight="1" x14ac:dyDescent="0.25">
      <c r="A69" s="19">
        <v>8</v>
      </c>
      <c r="B69" s="19" t="s">
        <v>11</v>
      </c>
      <c r="C69" s="25" t="s">
        <v>123</v>
      </c>
      <c r="D69" s="26">
        <v>108000</v>
      </c>
      <c r="E69" s="25" t="s">
        <v>124</v>
      </c>
      <c r="F69" s="26">
        <v>50000</v>
      </c>
    </row>
    <row r="70" spans="1:6" ht="33" customHeight="1" x14ac:dyDescent="0.25">
      <c r="A70" s="19">
        <v>9</v>
      </c>
      <c r="B70" s="19" t="s">
        <v>12</v>
      </c>
      <c r="C70" s="25"/>
      <c r="D70" s="25"/>
      <c r="E70" s="25"/>
      <c r="F70" s="25"/>
    </row>
    <row r="71" spans="1:6" ht="33" customHeight="1" x14ac:dyDescent="0.25">
      <c r="A71" s="19">
        <v>10</v>
      </c>
      <c r="B71" s="19" t="s">
        <v>112</v>
      </c>
      <c r="C71" s="25"/>
      <c r="D71" s="25"/>
      <c r="E71" s="25"/>
      <c r="F71" s="25"/>
    </row>
    <row r="72" spans="1:6" x14ac:dyDescent="0.25">
      <c r="B72" s="44"/>
    </row>
    <row r="73" spans="1:6" ht="18.75" x14ac:dyDescent="0.25">
      <c r="B73" s="21" t="s">
        <v>166</v>
      </c>
    </row>
    <row r="74" spans="1:6" x14ac:dyDescent="0.25">
      <c r="A74" s="22" t="s">
        <v>0</v>
      </c>
      <c r="B74" s="23" t="s">
        <v>1</v>
      </c>
      <c r="C74" s="22" t="s">
        <v>2</v>
      </c>
      <c r="D74" s="22" t="s">
        <v>3</v>
      </c>
      <c r="E74" s="22" t="s">
        <v>4</v>
      </c>
      <c r="F74" s="22" t="s">
        <v>3</v>
      </c>
    </row>
    <row r="75" spans="1:6" ht="31.5" x14ac:dyDescent="0.25">
      <c r="A75" s="19">
        <v>1</v>
      </c>
      <c r="B75" s="19" t="s">
        <v>137</v>
      </c>
      <c r="C75" s="19" t="s">
        <v>85</v>
      </c>
      <c r="D75" s="24">
        <v>96000</v>
      </c>
      <c r="E75" s="19" t="s">
        <v>182</v>
      </c>
      <c r="F75" s="24">
        <v>459000</v>
      </c>
    </row>
    <row r="76" spans="1:6" x14ac:dyDescent="0.25">
      <c r="A76" s="19">
        <v>2</v>
      </c>
      <c r="B76" s="19" t="s">
        <v>138</v>
      </c>
      <c r="C76" s="19"/>
      <c r="D76" s="19"/>
      <c r="E76" s="19"/>
      <c r="F76" s="19"/>
    </row>
    <row r="77" spans="1:6" x14ac:dyDescent="0.25">
      <c r="A77" s="19">
        <v>3</v>
      </c>
      <c r="B77" s="19" t="s">
        <v>167</v>
      </c>
      <c r="C77" s="19"/>
      <c r="D77" s="19"/>
      <c r="E77" s="19"/>
      <c r="F77" s="19"/>
    </row>
    <row r="78" spans="1:6" x14ac:dyDescent="0.25">
      <c r="A78" s="19">
        <v>4</v>
      </c>
      <c r="B78" s="19" t="s">
        <v>10</v>
      </c>
      <c r="C78" s="19"/>
      <c r="D78" s="19"/>
      <c r="E78" s="19"/>
      <c r="F78" s="19"/>
    </row>
    <row r="79" spans="1:6" x14ac:dyDescent="0.25">
      <c r="A79" s="19">
        <v>5</v>
      </c>
      <c r="B79" s="19" t="s">
        <v>139</v>
      </c>
      <c r="C79" s="19"/>
      <c r="D79" s="19"/>
      <c r="E79" s="19"/>
      <c r="F79" s="24"/>
    </row>
    <row r="80" spans="1:6" x14ac:dyDescent="0.25">
      <c r="A80" s="19">
        <v>6</v>
      </c>
      <c r="B80" s="19" t="s">
        <v>12</v>
      </c>
      <c r="C80" s="19"/>
      <c r="D80" s="19"/>
      <c r="E80" s="19"/>
      <c r="F80" s="24"/>
    </row>
    <row r="81" spans="1:6" x14ac:dyDescent="0.25">
      <c r="A81" s="19">
        <v>7</v>
      </c>
      <c r="B81" s="19" t="s">
        <v>112</v>
      </c>
      <c r="C81" s="19"/>
      <c r="D81" s="19"/>
      <c r="E81" s="19"/>
      <c r="F81" s="24"/>
    </row>
    <row r="82" spans="1:6" x14ac:dyDescent="0.25">
      <c r="A82" s="19">
        <v>8</v>
      </c>
      <c r="B82" s="19" t="s">
        <v>140</v>
      </c>
      <c r="C82" s="19"/>
      <c r="D82" s="19"/>
      <c r="E82" s="19"/>
      <c r="F82" s="24"/>
    </row>
    <row r="83" spans="1:6" x14ac:dyDescent="0.25">
      <c r="A83" s="19">
        <v>9</v>
      </c>
      <c r="B83" s="19" t="s">
        <v>141</v>
      </c>
      <c r="C83" s="19"/>
      <c r="D83" s="19"/>
      <c r="E83" s="19"/>
      <c r="F83" s="19"/>
    </row>
    <row r="84" spans="1:6" x14ac:dyDescent="0.25">
      <c r="A84" s="19">
        <v>10</v>
      </c>
      <c r="B84" s="19" t="s">
        <v>142</v>
      </c>
      <c r="C84" s="25"/>
      <c r="D84" s="25"/>
      <c r="E84" s="25"/>
      <c r="F84" s="25"/>
    </row>
    <row r="85" spans="1:6" x14ac:dyDescent="0.25">
      <c r="B85" s="44"/>
    </row>
    <row r="86" spans="1:6" ht="18.75" x14ac:dyDescent="0.25">
      <c r="B86" s="21" t="s">
        <v>175</v>
      </c>
    </row>
    <row r="87" spans="1:6" x14ac:dyDescent="0.25">
      <c r="A87" s="22" t="s">
        <v>0</v>
      </c>
      <c r="B87" s="23" t="s">
        <v>1</v>
      </c>
      <c r="C87" s="22" t="s">
        <v>2</v>
      </c>
      <c r="D87" s="22" t="s">
        <v>3</v>
      </c>
      <c r="E87" s="22" t="s">
        <v>4</v>
      </c>
      <c r="F87" s="22" t="s">
        <v>3</v>
      </c>
    </row>
    <row r="88" spans="1:6" ht="33" customHeight="1" x14ac:dyDescent="0.25">
      <c r="A88" s="19">
        <v>1</v>
      </c>
      <c r="B88" s="19" t="s">
        <v>168</v>
      </c>
      <c r="C88" s="19"/>
      <c r="D88" s="24"/>
      <c r="E88" s="19"/>
      <c r="F88" s="24"/>
    </row>
    <row r="89" spans="1:6" ht="33" customHeight="1" x14ac:dyDescent="0.25">
      <c r="A89" s="19">
        <v>2</v>
      </c>
      <c r="B89" s="19" t="s">
        <v>169</v>
      </c>
      <c r="C89" s="19"/>
      <c r="D89" s="19"/>
      <c r="E89" s="19"/>
      <c r="F89" s="19"/>
    </row>
    <row r="90" spans="1:6" ht="33" customHeight="1" x14ac:dyDescent="0.25">
      <c r="A90" s="19">
        <v>3</v>
      </c>
      <c r="B90" s="19" t="s">
        <v>170</v>
      </c>
      <c r="C90" s="19"/>
      <c r="D90" s="19"/>
      <c r="E90" s="19"/>
      <c r="F90" s="19"/>
    </row>
    <row r="91" spans="1:6" ht="33" customHeight="1" x14ac:dyDescent="0.25">
      <c r="A91" s="19">
        <v>4</v>
      </c>
      <c r="B91" s="19" t="s">
        <v>171</v>
      </c>
      <c r="C91" s="19"/>
      <c r="D91" s="19"/>
      <c r="E91" s="19"/>
      <c r="F91" s="19"/>
    </row>
    <row r="92" spans="1:6" ht="33" customHeight="1" x14ac:dyDescent="0.25">
      <c r="A92" s="19">
        <v>5</v>
      </c>
      <c r="B92" s="19" t="s">
        <v>172</v>
      </c>
      <c r="C92" s="19" t="s">
        <v>121</v>
      </c>
      <c r="D92" s="24">
        <v>100000</v>
      </c>
      <c r="E92" s="19" t="s">
        <v>122</v>
      </c>
      <c r="F92" s="24">
        <v>78000</v>
      </c>
    </row>
    <row r="93" spans="1:6" ht="33" customHeight="1" x14ac:dyDescent="0.25">
      <c r="A93" s="19">
        <v>6</v>
      </c>
      <c r="B93" s="19" t="s">
        <v>10</v>
      </c>
      <c r="C93" s="19"/>
      <c r="D93" s="19"/>
      <c r="E93" s="19"/>
      <c r="F93" s="24"/>
    </row>
    <row r="94" spans="1:6" ht="33" customHeight="1" x14ac:dyDescent="0.25">
      <c r="A94" s="19">
        <v>7</v>
      </c>
      <c r="B94" s="19" t="s">
        <v>173</v>
      </c>
      <c r="C94" s="19"/>
      <c r="D94" s="19"/>
      <c r="E94" s="19"/>
      <c r="F94" s="24"/>
    </row>
    <row r="95" spans="1:6" ht="33" customHeight="1" x14ac:dyDescent="0.25">
      <c r="A95" s="19">
        <v>8</v>
      </c>
      <c r="B95" s="19" t="s">
        <v>174</v>
      </c>
      <c r="C95" s="19"/>
      <c r="D95" s="19"/>
      <c r="E95" s="19"/>
      <c r="F95" s="24"/>
    </row>
    <row r="96" spans="1:6" ht="33" customHeight="1" x14ac:dyDescent="0.25">
      <c r="A96" s="19">
        <v>9</v>
      </c>
      <c r="B96" s="19" t="s">
        <v>112</v>
      </c>
      <c r="C96" s="19"/>
      <c r="D96" s="19"/>
      <c r="E96" s="19"/>
      <c r="F96" s="19"/>
    </row>
    <row r="97" spans="1:6" x14ac:dyDescent="0.25">
      <c r="B97" s="44"/>
    </row>
    <row r="98" spans="1:6" ht="18.75" x14ac:dyDescent="0.25">
      <c r="B98" s="21" t="s">
        <v>176</v>
      </c>
    </row>
    <row r="99" spans="1:6" x14ac:dyDescent="0.25">
      <c r="A99" s="22" t="s">
        <v>0</v>
      </c>
      <c r="B99" s="23" t="s">
        <v>1</v>
      </c>
      <c r="C99" s="22" t="s">
        <v>2</v>
      </c>
      <c r="D99" s="22" t="s">
        <v>3</v>
      </c>
      <c r="E99" s="22" t="s">
        <v>4</v>
      </c>
      <c r="F99" s="22" t="s">
        <v>3</v>
      </c>
    </row>
    <row r="100" spans="1:6" x14ac:dyDescent="0.25">
      <c r="A100" s="19">
        <v>1</v>
      </c>
      <c r="B100" s="19" t="s">
        <v>144</v>
      </c>
      <c r="C100" s="19"/>
      <c r="D100" s="24"/>
      <c r="E100" s="19"/>
      <c r="F100" s="24"/>
    </row>
    <row r="101" spans="1:6" x14ac:dyDescent="0.25">
      <c r="A101" s="19">
        <v>2</v>
      </c>
      <c r="B101" s="19" t="s">
        <v>145</v>
      </c>
      <c r="C101" s="19"/>
      <c r="D101" s="19"/>
      <c r="E101" s="19"/>
      <c r="F101" s="19"/>
    </row>
    <row r="102" spans="1:6" x14ac:dyDescent="0.25">
      <c r="A102" s="19">
        <v>3</v>
      </c>
      <c r="B102" s="19" t="s">
        <v>146</v>
      </c>
      <c r="C102" s="19"/>
      <c r="D102" s="19"/>
      <c r="E102" s="19"/>
      <c r="F102" s="19"/>
    </row>
    <row r="103" spans="1:6" x14ac:dyDescent="0.25">
      <c r="A103" s="19">
        <v>4</v>
      </c>
      <c r="B103" s="19" t="s">
        <v>18</v>
      </c>
      <c r="C103" s="19" t="s">
        <v>75</v>
      </c>
      <c r="D103" s="24">
        <v>86000</v>
      </c>
      <c r="E103" s="19" t="s">
        <v>76</v>
      </c>
      <c r="F103" s="24">
        <v>150000</v>
      </c>
    </row>
    <row r="104" spans="1:6" x14ac:dyDescent="0.25">
      <c r="A104" s="19">
        <v>5</v>
      </c>
      <c r="B104" s="19" t="s">
        <v>147</v>
      </c>
      <c r="C104" s="19"/>
      <c r="D104" s="19"/>
      <c r="E104" s="19"/>
      <c r="F104" s="24"/>
    </row>
    <row r="105" spans="1:6" x14ac:dyDescent="0.25">
      <c r="A105" s="19">
        <v>6</v>
      </c>
      <c r="B105" s="19" t="s">
        <v>148</v>
      </c>
      <c r="C105" s="19"/>
      <c r="D105" s="19"/>
      <c r="E105" s="19"/>
      <c r="F105" s="24"/>
    </row>
    <row r="106" spans="1:6" x14ac:dyDescent="0.25">
      <c r="A106" s="19">
        <v>7</v>
      </c>
      <c r="B106" s="19" t="s">
        <v>112</v>
      </c>
      <c r="C106" s="19"/>
      <c r="D106" s="19"/>
      <c r="E106" s="19"/>
      <c r="F106" s="24"/>
    </row>
    <row r="107" spans="1:6" x14ac:dyDescent="0.25">
      <c r="A107" s="19">
        <v>8</v>
      </c>
      <c r="B107" s="19" t="s">
        <v>149</v>
      </c>
      <c r="C107" s="19"/>
      <c r="D107" s="19"/>
      <c r="E107" s="19"/>
      <c r="F107" s="19"/>
    </row>
    <row r="108" spans="1:6" x14ac:dyDescent="0.25">
      <c r="A108" s="19">
        <v>9</v>
      </c>
      <c r="B108" s="19" t="s">
        <v>150</v>
      </c>
      <c r="C108" s="25"/>
      <c r="D108" s="25"/>
      <c r="E108" s="25"/>
      <c r="F108" s="25"/>
    </row>
    <row r="109" spans="1:6" x14ac:dyDescent="0.25">
      <c r="B109" s="44"/>
    </row>
    <row r="110" spans="1:6" x14ac:dyDescent="0.25">
      <c r="B110" s="44"/>
    </row>
    <row r="111" spans="1:6" ht="18.75" x14ac:dyDescent="0.25">
      <c r="B111" s="21" t="s">
        <v>180</v>
      </c>
    </row>
    <row r="112" spans="1:6" x14ac:dyDescent="0.25">
      <c r="A112" s="22" t="s">
        <v>0</v>
      </c>
      <c r="B112" s="23" t="s">
        <v>1</v>
      </c>
      <c r="C112" s="22" t="s">
        <v>2</v>
      </c>
      <c r="D112" s="22" t="s">
        <v>3</v>
      </c>
      <c r="E112" s="22" t="s">
        <v>4</v>
      </c>
      <c r="F112" s="22" t="s">
        <v>3</v>
      </c>
    </row>
    <row r="113" spans="1:6" s="47" customFormat="1" ht="33.75" customHeight="1" x14ac:dyDescent="0.25">
      <c r="A113" s="45">
        <v>1</v>
      </c>
      <c r="B113" s="46" t="s">
        <v>177</v>
      </c>
      <c r="C113" s="45"/>
      <c r="D113" s="45"/>
      <c r="E113" s="45"/>
      <c r="F113" s="45"/>
    </row>
    <row r="114" spans="1:6" ht="33.75" customHeight="1" x14ac:dyDescent="0.25">
      <c r="A114" s="19">
        <v>2</v>
      </c>
      <c r="B114" s="19" t="s">
        <v>151</v>
      </c>
      <c r="C114" s="19"/>
      <c r="D114" s="24"/>
      <c r="E114" s="19"/>
      <c r="F114" s="24"/>
    </row>
    <row r="115" spans="1:6" ht="33.75" customHeight="1" x14ac:dyDescent="0.25">
      <c r="A115" s="19">
        <v>3</v>
      </c>
      <c r="B115" s="19" t="s">
        <v>178</v>
      </c>
      <c r="C115" s="19"/>
      <c r="D115" s="24"/>
      <c r="E115" s="19"/>
      <c r="F115" s="24"/>
    </row>
    <row r="116" spans="1:6" ht="33.75" customHeight="1" x14ac:dyDescent="0.25">
      <c r="A116" s="19">
        <v>4</v>
      </c>
      <c r="B116" s="19" t="s">
        <v>152</v>
      </c>
      <c r="C116" s="19"/>
      <c r="D116" s="19"/>
      <c r="E116" s="19"/>
      <c r="F116" s="19"/>
    </row>
    <row r="117" spans="1:6" ht="33.75" customHeight="1" x14ac:dyDescent="0.25">
      <c r="A117" s="19">
        <v>5</v>
      </c>
      <c r="B117" s="19" t="s">
        <v>153</v>
      </c>
      <c r="C117" s="19"/>
      <c r="D117" s="19"/>
      <c r="E117" s="19"/>
      <c r="F117" s="19"/>
    </row>
    <row r="118" spans="1:6" ht="33.75" customHeight="1" x14ac:dyDescent="0.25">
      <c r="A118" s="19">
        <v>6</v>
      </c>
      <c r="B118" s="19" t="s">
        <v>154</v>
      </c>
      <c r="C118" s="19"/>
      <c r="D118" s="19"/>
      <c r="E118" s="19"/>
      <c r="F118" s="24"/>
    </row>
    <row r="119" spans="1:6" ht="33.75" customHeight="1" x14ac:dyDescent="0.25">
      <c r="A119" s="19">
        <v>7</v>
      </c>
      <c r="B119" s="19" t="s">
        <v>155</v>
      </c>
      <c r="C119" s="19"/>
      <c r="D119" s="19"/>
      <c r="E119" s="19"/>
      <c r="F119" s="24"/>
    </row>
    <row r="120" spans="1:6" ht="33.75" customHeight="1" x14ac:dyDescent="0.25">
      <c r="A120" s="19">
        <v>8</v>
      </c>
      <c r="B120" s="19" t="s">
        <v>112</v>
      </c>
      <c r="C120" s="19"/>
      <c r="D120" s="19"/>
      <c r="E120" s="19"/>
      <c r="F120" s="24"/>
    </row>
    <row r="121" spans="1:6" ht="33.75" customHeight="1" x14ac:dyDescent="0.25">
      <c r="A121" s="169">
        <v>9</v>
      </c>
      <c r="B121" s="169" t="s">
        <v>133</v>
      </c>
      <c r="C121" s="25" t="s">
        <v>134</v>
      </c>
      <c r="D121" s="26">
        <v>85000</v>
      </c>
      <c r="E121" s="173" t="s">
        <v>135</v>
      </c>
      <c r="F121" s="175">
        <v>195000</v>
      </c>
    </row>
    <row r="122" spans="1:6" ht="33.75" customHeight="1" x14ac:dyDescent="0.25">
      <c r="A122" s="170"/>
      <c r="B122" s="170"/>
      <c r="C122" s="25" t="s">
        <v>136</v>
      </c>
      <c r="D122" s="26">
        <v>81000</v>
      </c>
      <c r="E122" s="174"/>
      <c r="F122" s="174"/>
    </row>
    <row r="123" spans="1:6" ht="33.75" customHeight="1" x14ac:dyDescent="0.25">
      <c r="A123" s="19">
        <v>10</v>
      </c>
      <c r="B123" s="19" t="s">
        <v>156</v>
      </c>
      <c r="C123" s="25"/>
      <c r="D123" s="25"/>
      <c r="E123" s="25"/>
      <c r="F123" s="25"/>
    </row>
    <row r="124" spans="1:6" ht="33.75" customHeight="1" x14ac:dyDescent="0.25">
      <c r="A124" s="19">
        <v>11</v>
      </c>
      <c r="B124" s="19" t="s">
        <v>157</v>
      </c>
      <c r="C124" s="25"/>
      <c r="D124" s="25"/>
      <c r="E124" s="25"/>
      <c r="F124" s="25"/>
    </row>
    <row r="125" spans="1:6" x14ac:dyDescent="0.25">
      <c r="B125" s="44"/>
    </row>
    <row r="126" spans="1:6" x14ac:dyDescent="0.25">
      <c r="B126" s="44"/>
    </row>
    <row r="127" spans="1:6" x14ac:dyDescent="0.25">
      <c r="B127" s="44"/>
    </row>
    <row r="128" spans="1:6" ht="18.75" x14ac:dyDescent="0.25">
      <c r="B128" s="21" t="s">
        <v>179</v>
      </c>
    </row>
    <row r="129" spans="1:6" x14ac:dyDescent="0.25">
      <c r="A129" s="22" t="s">
        <v>0</v>
      </c>
      <c r="B129" s="23" t="s">
        <v>1</v>
      </c>
      <c r="C129" s="22" t="s">
        <v>2</v>
      </c>
      <c r="D129" s="22" t="s">
        <v>3</v>
      </c>
      <c r="E129" s="22" t="s">
        <v>4</v>
      </c>
      <c r="F129" s="22" t="s">
        <v>3</v>
      </c>
    </row>
    <row r="130" spans="1:6" ht="30" customHeight="1" x14ac:dyDescent="0.25">
      <c r="A130" s="19">
        <v>1</v>
      </c>
      <c r="B130" s="19" t="s">
        <v>155</v>
      </c>
      <c r="C130" s="19"/>
      <c r="D130" s="19"/>
      <c r="E130" s="19"/>
      <c r="F130" s="19"/>
    </row>
    <row r="131" spans="1:6" ht="30" customHeight="1" x14ac:dyDescent="0.25">
      <c r="A131" s="17">
        <v>2</v>
      </c>
      <c r="B131" s="19" t="s">
        <v>112</v>
      </c>
      <c r="C131" s="19"/>
      <c r="D131" s="19"/>
      <c r="E131" s="17"/>
      <c r="F131" s="17"/>
    </row>
    <row r="132" spans="1:6" ht="30" customHeight="1" x14ac:dyDescent="0.25">
      <c r="A132" s="17">
        <v>3</v>
      </c>
      <c r="B132" s="17" t="s">
        <v>143</v>
      </c>
      <c r="C132" s="19"/>
      <c r="D132" s="19"/>
      <c r="E132" s="17" t="s">
        <v>183</v>
      </c>
      <c r="F132" s="18">
        <v>35000</v>
      </c>
    </row>
    <row r="133" spans="1:6" ht="30" customHeight="1" x14ac:dyDescent="0.25">
      <c r="A133" s="169">
        <v>4</v>
      </c>
      <c r="B133" s="169" t="s">
        <v>133</v>
      </c>
      <c r="C133" s="25" t="s">
        <v>134</v>
      </c>
      <c r="D133" s="26">
        <v>85000</v>
      </c>
      <c r="E133" s="173" t="s">
        <v>135</v>
      </c>
      <c r="F133" s="175">
        <v>195000</v>
      </c>
    </row>
    <row r="134" spans="1:6" ht="30" customHeight="1" x14ac:dyDescent="0.25">
      <c r="A134" s="170"/>
      <c r="B134" s="170"/>
      <c r="C134" s="25" t="s">
        <v>136</v>
      </c>
      <c r="D134" s="26">
        <v>81000</v>
      </c>
      <c r="E134" s="174"/>
      <c r="F134" s="174"/>
    </row>
    <row r="135" spans="1:6" ht="30" customHeight="1" x14ac:dyDescent="0.25">
      <c r="A135" s="19">
        <v>5</v>
      </c>
      <c r="B135" s="19" t="s">
        <v>158</v>
      </c>
      <c r="C135" s="19"/>
      <c r="D135" s="19"/>
      <c r="E135" s="19"/>
      <c r="F135" s="24"/>
    </row>
    <row r="136" spans="1:6" ht="30" customHeight="1" x14ac:dyDescent="0.25">
      <c r="A136" s="19">
        <v>6</v>
      </c>
      <c r="B136" s="19" t="s">
        <v>159</v>
      </c>
      <c r="C136" s="19"/>
      <c r="D136" s="19"/>
      <c r="E136" s="19"/>
      <c r="F136" s="24"/>
    </row>
    <row r="137" spans="1:6" ht="30" customHeight="1" x14ac:dyDescent="0.25">
      <c r="A137" s="19">
        <v>7</v>
      </c>
      <c r="B137" s="19" t="s">
        <v>157</v>
      </c>
      <c r="C137" s="19"/>
      <c r="D137" s="19"/>
      <c r="E137" s="19"/>
      <c r="F137" s="24"/>
    </row>
  </sheetData>
  <mergeCells count="13">
    <mergeCell ref="A133:A134"/>
    <mergeCell ref="B133:B134"/>
    <mergeCell ref="E133:E134"/>
    <mergeCell ref="F133:F134"/>
    <mergeCell ref="A1:F1"/>
    <mergeCell ref="A57:A58"/>
    <mergeCell ref="B57:B58"/>
    <mergeCell ref="E57:E58"/>
    <mergeCell ref="F57:F58"/>
    <mergeCell ref="A121:A122"/>
    <mergeCell ref="B121:B122"/>
    <mergeCell ref="E121:E122"/>
    <mergeCell ref="F121:F1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8"/>
  <sheetViews>
    <sheetView tabSelected="1" topLeftCell="A13" workbookViewId="0">
      <selection activeCell="H114" sqref="H114"/>
    </sheetView>
  </sheetViews>
  <sheetFormatPr defaultRowHeight="15.75" x14ac:dyDescent="0.25"/>
  <cols>
    <col min="1" max="1" width="5.125" style="64" customWidth="1"/>
    <col min="2" max="2" width="43.75" style="44" customWidth="1"/>
    <col min="3" max="3" width="54.25" style="20" customWidth="1"/>
    <col min="4" max="4" width="9" style="20"/>
    <col min="5" max="5" width="53.25" style="20" customWidth="1"/>
    <col min="6" max="16384" width="9" style="20"/>
  </cols>
  <sheetData>
    <row r="2" spans="1:6" ht="197.45" customHeight="1" x14ac:dyDescent="0.25">
      <c r="A2" s="176" t="s">
        <v>351</v>
      </c>
      <c r="B2" s="177"/>
      <c r="C2" s="177"/>
      <c r="D2" s="177"/>
      <c r="E2" s="177"/>
      <c r="F2" s="177"/>
    </row>
    <row r="5" spans="1:6" ht="18.75" x14ac:dyDescent="0.25">
      <c r="B5" s="21" t="s">
        <v>198</v>
      </c>
    </row>
    <row r="6" spans="1:6" x14ac:dyDescent="0.25">
      <c r="A6" s="65" t="s">
        <v>0</v>
      </c>
      <c r="B6" s="23" t="s">
        <v>1</v>
      </c>
      <c r="C6" s="22" t="s">
        <v>2</v>
      </c>
      <c r="D6" s="22" t="s">
        <v>3</v>
      </c>
      <c r="E6" s="22" t="s">
        <v>4</v>
      </c>
      <c r="F6" s="22" t="s">
        <v>3</v>
      </c>
    </row>
    <row r="7" spans="1:6" ht="26.25" customHeight="1" x14ac:dyDescent="0.25">
      <c r="A7" s="66">
        <v>1</v>
      </c>
      <c r="B7" s="37" t="s">
        <v>184</v>
      </c>
      <c r="C7" s="25"/>
      <c r="D7" s="26"/>
      <c r="E7" s="25"/>
      <c r="F7" s="26"/>
    </row>
    <row r="8" spans="1:6" ht="26.25" customHeight="1" x14ac:dyDescent="0.25">
      <c r="A8" s="167">
        <v>2</v>
      </c>
      <c r="B8" s="227" t="s">
        <v>185</v>
      </c>
      <c r="C8" s="163"/>
      <c r="D8" s="164"/>
      <c r="E8" s="25" t="s">
        <v>371</v>
      </c>
      <c r="F8" s="26">
        <v>160000</v>
      </c>
    </row>
    <row r="9" spans="1:6" ht="26.25" customHeight="1" x14ac:dyDescent="0.25">
      <c r="A9" s="186"/>
      <c r="B9" s="228"/>
      <c r="C9" s="178" t="s">
        <v>186</v>
      </c>
      <c r="D9" s="180">
        <v>137000</v>
      </c>
      <c r="E9" s="46" t="s">
        <v>187</v>
      </c>
      <c r="F9" s="67">
        <v>115000</v>
      </c>
    </row>
    <row r="10" spans="1:6" ht="26.25" customHeight="1" x14ac:dyDescent="0.25">
      <c r="A10" s="168"/>
      <c r="B10" s="229"/>
      <c r="C10" s="179"/>
      <c r="D10" s="179"/>
      <c r="E10" s="46" t="s">
        <v>188</v>
      </c>
      <c r="F10" s="68">
        <v>75000</v>
      </c>
    </row>
    <row r="11" spans="1:6" ht="26.25" customHeight="1" x14ac:dyDescent="0.25">
      <c r="A11" s="66">
        <v>3</v>
      </c>
      <c r="B11" s="37" t="s">
        <v>20</v>
      </c>
      <c r="C11" s="25" t="s">
        <v>189</v>
      </c>
      <c r="D11" s="26">
        <v>94000</v>
      </c>
      <c r="E11" s="25"/>
      <c r="F11" s="26"/>
    </row>
    <row r="12" spans="1:6" ht="26.25" customHeight="1" x14ac:dyDescent="0.25">
      <c r="A12" s="181">
        <v>4</v>
      </c>
      <c r="B12" s="169" t="s">
        <v>190</v>
      </c>
      <c r="C12" s="25" t="s">
        <v>191</v>
      </c>
      <c r="D12" s="26">
        <v>78000</v>
      </c>
      <c r="E12" s="25"/>
      <c r="F12" s="26"/>
    </row>
    <row r="13" spans="1:6" ht="26.25" customHeight="1" x14ac:dyDescent="0.25">
      <c r="A13" s="182"/>
      <c r="B13" s="170"/>
      <c r="C13" s="25" t="s">
        <v>192</v>
      </c>
      <c r="D13" s="26">
        <v>76000</v>
      </c>
      <c r="E13" s="25" t="s">
        <v>202</v>
      </c>
      <c r="F13" s="26">
        <v>120000</v>
      </c>
    </row>
    <row r="14" spans="1:6" ht="26.25" customHeight="1" x14ac:dyDescent="0.25">
      <c r="A14" s="181">
        <v>5</v>
      </c>
      <c r="B14" s="169" t="s">
        <v>193</v>
      </c>
      <c r="C14" s="169" t="s">
        <v>72</v>
      </c>
      <c r="D14" s="175"/>
      <c r="E14" s="25" t="s">
        <v>203</v>
      </c>
      <c r="F14" s="26">
        <v>22000</v>
      </c>
    </row>
    <row r="15" spans="1:6" ht="26.25" customHeight="1" x14ac:dyDescent="0.25">
      <c r="A15" s="182"/>
      <c r="B15" s="170"/>
      <c r="C15" s="170"/>
      <c r="D15" s="183"/>
      <c r="E15" s="37" t="s">
        <v>204</v>
      </c>
      <c r="F15" s="24">
        <v>62000</v>
      </c>
    </row>
    <row r="16" spans="1:6" ht="26.25" customHeight="1" x14ac:dyDescent="0.25">
      <c r="A16" s="181">
        <v>6</v>
      </c>
      <c r="B16" s="169" t="s">
        <v>194</v>
      </c>
      <c r="C16" s="169" t="s">
        <v>195</v>
      </c>
      <c r="D16" s="184">
        <v>92000</v>
      </c>
      <c r="E16" s="37" t="s">
        <v>196</v>
      </c>
      <c r="F16" s="24">
        <v>131000</v>
      </c>
    </row>
    <row r="17" spans="1:6" ht="26.25" customHeight="1" x14ac:dyDescent="0.25">
      <c r="A17" s="182"/>
      <c r="B17" s="170"/>
      <c r="C17" s="170"/>
      <c r="D17" s="185"/>
      <c r="E17" s="25" t="s">
        <v>205</v>
      </c>
      <c r="F17" s="26">
        <v>67000</v>
      </c>
    </row>
    <row r="18" spans="1:6" ht="26.25" customHeight="1" x14ac:dyDescent="0.25">
      <c r="A18" s="66">
        <v>7</v>
      </c>
      <c r="B18" s="37" t="s">
        <v>112</v>
      </c>
      <c r="C18" s="25"/>
      <c r="D18" s="25"/>
      <c r="E18" s="25"/>
      <c r="F18" s="26">
        <v>76000</v>
      </c>
    </row>
    <row r="19" spans="1:6" ht="26.25" customHeight="1" x14ac:dyDescent="0.25">
      <c r="A19" s="158">
        <v>8</v>
      </c>
      <c r="B19" s="157" t="s">
        <v>133</v>
      </c>
      <c r="C19" s="25" t="s">
        <v>115</v>
      </c>
      <c r="D19" s="26">
        <v>166000</v>
      </c>
      <c r="E19" s="25" t="s">
        <v>116</v>
      </c>
      <c r="F19" s="26">
        <v>195000</v>
      </c>
    </row>
    <row r="20" spans="1:6" ht="26.25" customHeight="1" x14ac:dyDescent="0.25">
      <c r="A20" s="62">
        <v>9</v>
      </c>
      <c r="B20" s="33" t="s">
        <v>199</v>
      </c>
      <c r="C20" s="25" t="s">
        <v>200</v>
      </c>
      <c r="D20" s="26">
        <v>120000</v>
      </c>
      <c r="E20" s="31" t="s">
        <v>201</v>
      </c>
      <c r="F20" s="35">
        <v>125000</v>
      </c>
    </row>
    <row r="22" spans="1:6" ht="18.75" x14ac:dyDescent="0.25">
      <c r="B22" s="21" t="s">
        <v>206</v>
      </c>
    </row>
    <row r="23" spans="1:6" x14ac:dyDescent="0.25">
      <c r="A23" s="65" t="s">
        <v>0</v>
      </c>
      <c r="B23" s="23" t="s">
        <v>1</v>
      </c>
      <c r="C23" s="22" t="s">
        <v>2</v>
      </c>
      <c r="D23" s="22" t="s">
        <v>3</v>
      </c>
      <c r="E23" s="22" t="s">
        <v>4</v>
      </c>
      <c r="F23" s="22" t="s">
        <v>3</v>
      </c>
    </row>
    <row r="24" spans="1:6" ht="24.75" customHeight="1" x14ac:dyDescent="0.25">
      <c r="A24" s="66">
        <v>1</v>
      </c>
      <c r="B24" s="37" t="s">
        <v>184</v>
      </c>
      <c r="C24" s="25"/>
      <c r="D24" s="26"/>
      <c r="E24" s="25"/>
      <c r="F24" s="26"/>
    </row>
    <row r="25" spans="1:6" ht="24.75" customHeight="1" x14ac:dyDescent="0.25">
      <c r="A25" s="66">
        <v>2</v>
      </c>
      <c r="B25" s="37" t="s">
        <v>141</v>
      </c>
      <c r="C25" s="25"/>
      <c r="D25" s="25"/>
      <c r="E25" s="25"/>
      <c r="F25" s="25"/>
    </row>
    <row r="26" spans="1:6" ht="24.75" customHeight="1" x14ac:dyDescent="0.25">
      <c r="A26" s="167">
        <v>2</v>
      </c>
      <c r="B26" s="227" t="s">
        <v>185</v>
      </c>
      <c r="C26" s="163"/>
      <c r="D26" s="164"/>
      <c r="E26" s="25" t="s">
        <v>371</v>
      </c>
      <c r="F26" s="26">
        <v>160000</v>
      </c>
    </row>
    <row r="27" spans="1:6" ht="24.75" customHeight="1" x14ac:dyDescent="0.25">
      <c r="A27" s="186"/>
      <c r="B27" s="228"/>
      <c r="C27" s="178" t="s">
        <v>186</v>
      </c>
      <c r="D27" s="180">
        <v>137000</v>
      </c>
      <c r="E27" s="46" t="s">
        <v>187</v>
      </c>
      <c r="F27" s="67">
        <v>115000</v>
      </c>
    </row>
    <row r="28" spans="1:6" ht="24.75" customHeight="1" x14ac:dyDescent="0.25">
      <c r="A28" s="168"/>
      <c r="B28" s="229"/>
      <c r="C28" s="179"/>
      <c r="D28" s="179"/>
      <c r="E28" s="46" t="s">
        <v>188</v>
      </c>
      <c r="F28" s="68">
        <v>75000</v>
      </c>
    </row>
    <row r="29" spans="1:6" ht="24.75" customHeight="1" x14ac:dyDescent="0.25">
      <c r="A29" s="66">
        <v>4</v>
      </c>
      <c r="B29" s="37" t="s">
        <v>20</v>
      </c>
      <c r="C29" s="25" t="s">
        <v>189</v>
      </c>
      <c r="D29" s="26">
        <v>94000</v>
      </c>
      <c r="E29" s="25"/>
      <c r="F29" s="26"/>
    </row>
    <row r="30" spans="1:6" ht="24.75" customHeight="1" x14ac:dyDescent="0.25">
      <c r="A30" s="181">
        <v>5</v>
      </c>
      <c r="B30" s="169" t="s">
        <v>190</v>
      </c>
      <c r="C30" s="25" t="s">
        <v>191</v>
      </c>
      <c r="D30" s="26">
        <v>78000</v>
      </c>
      <c r="E30" s="25"/>
      <c r="F30" s="26"/>
    </row>
    <row r="31" spans="1:6" ht="24.75" customHeight="1" x14ac:dyDescent="0.25">
      <c r="A31" s="182"/>
      <c r="B31" s="170"/>
      <c r="C31" s="25" t="s">
        <v>192</v>
      </c>
      <c r="D31" s="26">
        <v>76000</v>
      </c>
      <c r="E31" s="25" t="s">
        <v>202</v>
      </c>
      <c r="F31" s="26">
        <v>120000</v>
      </c>
    </row>
    <row r="32" spans="1:6" ht="24.75" customHeight="1" x14ac:dyDescent="0.25">
      <c r="A32" s="181">
        <v>6</v>
      </c>
      <c r="B32" s="169" t="s">
        <v>193</v>
      </c>
      <c r="C32" s="169" t="s">
        <v>72</v>
      </c>
      <c r="D32" s="175"/>
      <c r="E32" s="25" t="s">
        <v>203</v>
      </c>
      <c r="F32" s="26">
        <v>22000</v>
      </c>
    </row>
    <row r="33" spans="1:6" ht="24.75" customHeight="1" x14ac:dyDescent="0.25">
      <c r="A33" s="182"/>
      <c r="B33" s="170"/>
      <c r="C33" s="170"/>
      <c r="D33" s="183"/>
      <c r="E33" s="37" t="s">
        <v>204</v>
      </c>
      <c r="F33" s="24">
        <v>62000</v>
      </c>
    </row>
    <row r="34" spans="1:6" ht="24.75" customHeight="1" x14ac:dyDescent="0.25">
      <c r="A34" s="181">
        <v>7</v>
      </c>
      <c r="B34" s="169" t="s">
        <v>194</v>
      </c>
      <c r="C34" s="169" t="s">
        <v>195</v>
      </c>
      <c r="D34" s="184">
        <v>92000</v>
      </c>
      <c r="E34" s="37" t="s">
        <v>196</v>
      </c>
      <c r="F34" s="24">
        <v>131000</v>
      </c>
    </row>
    <row r="35" spans="1:6" ht="24.75" customHeight="1" x14ac:dyDescent="0.25">
      <c r="A35" s="182"/>
      <c r="B35" s="170"/>
      <c r="C35" s="170"/>
      <c r="D35" s="185"/>
      <c r="E35" s="25" t="s">
        <v>205</v>
      </c>
      <c r="F35" s="26">
        <v>67000</v>
      </c>
    </row>
    <row r="36" spans="1:6" ht="24.75" customHeight="1" x14ac:dyDescent="0.25">
      <c r="A36" s="66">
        <v>8</v>
      </c>
      <c r="B36" s="37" t="s">
        <v>112</v>
      </c>
      <c r="C36" s="25"/>
      <c r="D36" s="25"/>
      <c r="E36" s="25"/>
      <c r="F36" s="26">
        <v>76000</v>
      </c>
    </row>
    <row r="37" spans="1:6" ht="24.75" customHeight="1" x14ac:dyDescent="0.25">
      <c r="A37" s="66">
        <v>9</v>
      </c>
      <c r="B37" s="37" t="s">
        <v>143</v>
      </c>
      <c r="C37" s="25"/>
      <c r="D37" s="25"/>
      <c r="E37" s="25" t="s">
        <v>183</v>
      </c>
      <c r="F37" s="26">
        <v>35000</v>
      </c>
    </row>
    <row r="38" spans="1:6" ht="24.75" customHeight="1" x14ac:dyDescent="0.25">
      <c r="A38" s="158">
        <v>10</v>
      </c>
      <c r="B38" s="157" t="s">
        <v>133</v>
      </c>
      <c r="C38" s="25" t="s">
        <v>115</v>
      </c>
      <c r="D38" s="26">
        <v>166000</v>
      </c>
      <c r="E38" s="25" t="s">
        <v>116</v>
      </c>
      <c r="F38" s="26">
        <v>195000</v>
      </c>
    </row>
    <row r="39" spans="1:6" ht="24.75" customHeight="1" x14ac:dyDescent="0.25">
      <c r="A39" s="62">
        <v>11</v>
      </c>
      <c r="B39" s="33" t="s">
        <v>199</v>
      </c>
      <c r="C39" s="25" t="s">
        <v>200</v>
      </c>
      <c r="D39" s="26">
        <v>120000</v>
      </c>
      <c r="E39" s="31" t="s">
        <v>201</v>
      </c>
      <c r="F39" s="35">
        <v>125000</v>
      </c>
    </row>
    <row r="40" spans="1:6" x14ac:dyDescent="0.25">
      <c r="A40" s="63"/>
      <c r="B40" s="42"/>
      <c r="C40" s="43"/>
      <c r="D40" s="69"/>
      <c r="E40" s="43"/>
      <c r="F40" s="43"/>
    </row>
    <row r="41" spans="1:6" ht="18.75" x14ac:dyDescent="0.25">
      <c r="B41" s="21" t="s">
        <v>207</v>
      </c>
    </row>
    <row r="42" spans="1:6" x14ac:dyDescent="0.25">
      <c r="A42" s="65" t="s">
        <v>0</v>
      </c>
      <c r="B42" s="23" t="s">
        <v>1</v>
      </c>
      <c r="C42" s="22" t="s">
        <v>2</v>
      </c>
      <c r="D42" s="22" t="s">
        <v>3</v>
      </c>
      <c r="E42" s="22" t="s">
        <v>4</v>
      </c>
      <c r="F42" s="22" t="s">
        <v>3</v>
      </c>
    </row>
    <row r="43" spans="1:6" ht="22.5" customHeight="1" x14ac:dyDescent="0.25">
      <c r="A43" s="66">
        <v>1</v>
      </c>
      <c r="B43" s="37" t="s">
        <v>184</v>
      </c>
      <c r="C43" s="25"/>
      <c r="D43" s="26"/>
      <c r="E43" s="25"/>
      <c r="F43" s="26"/>
    </row>
    <row r="44" spans="1:6" ht="22.5" customHeight="1" x14ac:dyDescent="0.25">
      <c r="A44" s="167">
        <v>2</v>
      </c>
      <c r="B44" s="227" t="s">
        <v>185</v>
      </c>
      <c r="C44" s="163"/>
      <c r="D44" s="164"/>
      <c r="E44" s="25" t="s">
        <v>371</v>
      </c>
      <c r="F44" s="26">
        <v>160000</v>
      </c>
    </row>
    <row r="45" spans="1:6" ht="22.5" customHeight="1" x14ac:dyDescent="0.25">
      <c r="A45" s="186"/>
      <c r="B45" s="228"/>
      <c r="C45" s="178" t="s">
        <v>186</v>
      </c>
      <c r="D45" s="180">
        <v>137000</v>
      </c>
      <c r="E45" s="46" t="s">
        <v>187</v>
      </c>
      <c r="F45" s="67">
        <v>115000</v>
      </c>
    </row>
    <row r="46" spans="1:6" ht="22.5" customHeight="1" x14ac:dyDescent="0.25">
      <c r="A46" s="168"/>
      <c r="B46" s="229"/>
      <c r="C46" s="179"/>
      <c r="D46" s="179"/>
      <c r="E46" s="46" t="s">
        <v>188</v>
      </c>
      <c r="F46" s="68">
        <v>75000</v>
      </c>
    </row>
    <row r="47" spans="1:6" ht="22.5" customHeight="1" x14ac:dyDescent="0.25">
      <c r="A47" s="66">
        <v>3</v>
      </c>
      <c r="B47" s="37" t="s">
        <v>20</v>
      </c>
      <c r="C47" s="25" t="s">
        <v>189</v>
      </c>
      <c r="D47" s="26">
        <v>94000</v>
      </c>
      <c r="E47" s="25"/>
      <c r="F47" s="26"/>
    </row>
    <row r="48" spans="1:6" ht="22.5" customHeight="1" x14ac:dyDescent="0.25">
      <c r="A48" s="181">
        <v>4</v>
      </c>
      <c r="B48" s="169" t="s">
        <v>190</v>
      </c>
      <c r="C48" s="25" t="s">
        <v>191</v>
      </c>
      <c r="D48" s="26">
        <v>78000</v>
      </c>
      <c r="E48" s="25"/>
      <c r="F48" s="26"/>
    </row>
    <row r="49" spans="1:6" ht="22.5" customHeight="1" x14ac:dyDescent="0.25">
      <c r="A49" s="182"/>
      <c r="B49" s="170"/>
      <c r="C49" s="25" t="s">
        <v>192</v>
      </c>
      <c r="D49" s="26">
        <v>76000</v>
      </c>
      <c r="E49" s="25" t="s">
        <v>202</v>
      </c>
      <c r="F49" s="26">
        <v>120000</v>
      </c>
    </row>
    <row r="50" spans="1:6" ht="22.5" customHeight="1" x14ac:dyDescent="0.25">
      <c r="A50" s="181">
        <v>5</v>
      </c>
      <c r="B50" s="169" t="s">
        <v>193</v>
      </c>
      <c r="C50" s="169" t="s">
        <v>72</v>
      </c>
      <c r="D50" s="175"/>
      <c r="E50" s="25" t="s">
        <v>203</v>
      </c>
      <c r="F50" s="26">
        <v>22000</v>
      </c>
    </row>
    <row r="51" spans="1:6" ht="22.5" customHeight="1" x14ac:dyDescent="0.25">
      <c r="A51" s="182"/>
      <c r="B51" s="170"/>
      <c r="C51" s="170"/>
      <c r="D51" s="183"/>
      <c r="E51" s="37" t="s">
        <v>204</v>
      </c>
      <c r="F51" s="24">
        <v>62000</v>
      </c>
    </row>
    <row r="52" spans="1:6" ht="22.5" customHeight="1" x14ac:dyDescent="0.25">
      <c r="A52" s="181">
        <v>6</v>
      </c>
      <c r="B52" s="169" t="s">
        <v>194</v>
      </c>
      <c r="C52" s="169" t="s">
        <v>195</v>
      </c>
      <c r="D52" s="184">
        <v>92000</v>
      </c>
      <c r="E52" s="37" t="s">
        <v>196</v>
      </c>
      <c r="F52" s="24">
        <v>131000</v>
      </c>
    </row>
    <row r="53" spans="1:6" ht="22.5" customHeight="1" x14ac:dyDescent="0.25">
      <c r="A53" s="182"/>
      <c r="B53" s="170"/>
      <c r="C53" s="170"/>
      <c r="D53" s="185"/>
      <c r="E53" s="25" t="s">
        <v>205</v>
      </c>
      <c r="F53" s="26">
        <v>67000</v>
      </c>
    </row>
    <row r="54" spans="1:6" ht="22.5" customHeight="1" x14ac:dyDescent="0.25">
      <c r="A54" s="60">
        <v>7</v>
      </c>
      <c r="B54" s="37" t="s">
        <v>112</v>
      </c>
      <c r="C54" s="33"/>
      <c r="D54" s="38"/>
      <c r="E54" s="25"/>
      <c r="F54" s="26"/>
    </row>
    <row r="55" spans="1:6" ht="22.5" customHeight="1" x14ac:dyDescent="0.25">
      <c r="A55" s="66">
        <v>8</v>
      </c>
      <c r="B55" s="37" t="s">
        <v>197</v>
      </c>
      <c r="C55" s="25"/>
      <c r="D55" s="25"/>
      <c r="E55" s="25" t="s">
        <v>130</v>
      </c>
      <c r="F55" s="26">
        <v>76000</v>
      </c>
    </row>
    <row r="56" spans="1:6" ht="22.5" customHeight="1" x14ac:dyDescent="0.25">
      <c r="A56" s="66">
        <v>9</v>
      </c>
      <c r="B56" s="157" t="s">
        <v>133</v>
      </c>
      <c r="C56" s="25" t="s">
        <v>115</v>
      </c>
      <c r="D56" s="26">
        <v>166000</v>
      </c>
      <c r="E56" s="25" t="s">
        <v>116</v>
      </c>
      <c r="F56" s="26">
        <v>195000</v>
      </c>
    </row>
    <row r="57" spans="1:6" ht="22.5" customHeight="1" x14ac:dyDescent="0.25">
      <c r="A57" s="66">
        <v>10</v>
      </c>
      <c r="B57" s="37" t="s">
        <v>199</v>
      </c>
      <c r="C57" s="25" t="s">
        <v>200</v>
      </c>
      <c r="D57" s="26">
        <v>120000</v>
      </c>
      <c r="E57" s="31" t="s">
        <v>201</v>
      </c>
      <c r="F57" s="35">
        <v>125000</v>
      </c>
    </row>
    <row r="58" spans="1:6" x14ac:dyDescent="0.25">
      <c r="A58" s="63"/>
      <c r="B58" s="42"/>
      <c r="C58" s="43"/>
      <c r="D58" s="69"/>
      <c r="E58" s="43"/>
      <c r="F58" s="43"/>
    </row>
    <row r="59" spans="1:6" x14ac:dyDescent="0.25">
      <c r="A59" s="63"/>
      <c r="B59" s="42"/>
      <c r="C59" s="43"/>
      <c r="D59" s="69"/>
      <c r="E59" s="43"/>
      <c r="F59" s="43"/>
    </row>
    <row r="60" spans="1:6" ht="18.75" x14ac:dyDescent="0.25">
      <c r="B60" s="21" t="s">
        <v>29</v>
      </c>
    </row>
    <row r="61" spans="1:6" x14ac:dyDescent="0.25">
      <c r="A61" s="65" t="s">
        <v>0</v>
      </c>
      <c r="B61" s="23" t="s">
        <v>1</v>
      </c>
      <c r="C61" s="22" t="s">
        <v>2</v>
      </c>
      <c r="D61" s="22" t="s">
        <v>3</v>
      </c>
      <c r="E61" s="22" t="s">
        <v>4</v>
      </c>
      <c r="F61" s="22" t="s">
        <v>3</v>
      </c>
    </row>
    <row r="62" spans="1:6" ht="23.25" customHeight="1" x14ac:dyDescent="0.25">
      <c r="A62" s="66">
        <v>1</v>
      </c>
      <c r="B62" s="37" t="s">
        <v>208</v>
      </c>
      <c r="C62" s="25"/>
      <c r="D62" s="26"/>
      <c r="E62" s="25"/>
      <c r="F62" s="26"/>
    </row>
    <row r="63" spans="1:6" ht="23.25" customHeight="1" x14ac:dyDescent="0.25">
      <c r="A63" s="66">
        <v>2</v>
      </c>
      <c r="B63" s="37" t="s">
        <v>209</v>
      </c>
      <c r="C63" s="25"/>
      <c r="D63" s="25"/>
      <c r="E63" s="25"/>
      <c r="F63" s="25"/>
    </row>
    <row r="64" spans="1:6" ht="23.25" customHeight="1" x14ac:dyDescent="0.25">
      <c r="A64" s="167">
        <v>3</v>
      </c>
      <c r="B64" s="169" t="s">
        <v>16</v>
      </c>
      <c r="C64" s="169" t="s">
        <v>70</v>
      </c>
      <c r="D64" s="184">
        <v>111000</v>
      </c>
      <c r="E64" s="37" t="s">
        <v>244</v>
      </c>
      <c r="F64" s="24">
        <v>59000</v>
      </c>
    </row>
    <row r="65" spans="1:6" ht="23.25" customHeight="1" x14ac:dyDescent="0.25">
      <c r="A65" s="186"/>
      <c r="B65" s="187"/>
      <c r="C65" s="187"/>
      <c r="D65" s="188"/>
      <c r="E65" s="37" t="s">
        <v>245</v>
      </c>
      <c r="F65" s="24">
        <v>150000</v>
      </c>
    </row>
    <row r="66" spans="1:6" ht="23.25" customHeight="1" x14ac:dyDescent="0.25">
      <c r="A66" s="186"/>
      <c r="B66" s="187"/>
      <c r="C66" s="187"/>
      <c r="D66" s="188"/>
      <c r="E66" s="37" t="s">
        <v>246</v>
      </c>
      <c r="F66" s="24">
        <v>155000</v>
      </c>
    </row>
    <row r="67" spans="1:6" ht="23.25" customHeight="1" x14ac:dyDescent="0.25">
      <c r="A67" s="168"/>
      <c r="B67" s="170"/>
      <c r="C67" s="170"/>
      <c r="D67" s="185"/>
      <c r="E67" s="37" t="s">
        <v>71</v>
      </c>
      <c r="F67" s="24">
        <v>80000</v>
      </c>
    </row>
    <row r="68" spans="1:6" ht="23.25" customHeight="1" x14ac:dyDescent="0.25">
      <c r="A68" s="66">
        <v>4</v>
      </c>
      <c r="B68" s="37" t="s">
        <v>18</v>
      </c>
      <c r="C68" s="37" t="s">
        <v>75</v>
      </c>
      <c r="D68" s="24">
        <v>86000</v>
      </c>
      <c r="E68" s="37" t="s">
        <v>247</v>
      </c>
      <c r="F68" s="24">
        <v>150000</v>
      </c>
    </row>
    <row r="69" spans="1:6" ht="23.25" customHeight="1" x14ac:dyDescent="0.25">
      <c r="A69" s="181">
        <v>5</v>
      </c>
      <c r="B69" s="169" t="s">
        <v>210</v>
      </c>
      <c r="C69" s="37"/>
      <c r="D69" s="24"/>
      <c r="E69" s="37" t="s">
        <v>211</v>
      </c>
      <c r="F69" s="24">
        <v>120000</v>
      </c>
    </row>
    <row r="70" spans="1:6" ht="23.25" customHeight="1" x14ac:dyDescent="0.25">
      <c r="A70" s="182"/>
      <c r="B70" s="170"/>
      <c r="C70" s="25"/>
      <c r="D70" s="25"/>
      <c r="E70" s="25" t="s">
        <v>212</v>
      </c>
      <c r="F70" s="26">
        <v>45000</v>
      </c>
    </row>
    <row r="71" spans="1:6" ht="23.25" customHeight="1" x14ac:dyDescent="0.25">
      <c r="A71" s="167">
        <v>6</v>
      </c>
      <c r="B71" s="169" t="s">
        <v>213</v>
      </c>
      <c r="C71" s="169" t="s">
        <v>214</v>
      </c>
      <c r="D71" s="184">
        <v>116000</v>
      </c>
      <c r="E71" s="37" t="s">
        <v>215</v>
      </c>
      <c r="F71" s="24">
        <v>100000</v>
      </c>
    </row>
    <row r="72" spans="1:6" ht="23.25" customHeight="1" x14ac:dyDescent="0.25">
      <c r="A72" s="168"/>
      <c r="B72" s="170"/>
      <c r="C72" s="170"/>
      <c r="D72" s="170"/>
      <c r="E72" s="37" t="s">
        <v>217</v>
      </c>
      <c r="F72" s="24">
        <v>123000</v>
      </c>
    </row>
    <row r="73" spans="1:6" ht="23.25" customHeight="1" x14ac:dyDescent="0.25">
      <c r="A73" s="167">
        <v>7</v>
      </c>
      <c r="B73" s="169" t="s">
        <v>218</v>
      </c>
      <c r="C73" s="169" t="s">
        <v>219</v>
      </c>
      <c r="D73" s="184">
        <v>138000</v>
      </c>
      <c r="E73" s="37" t="s">
        <v>220</v>
      </c>
      <c r="F73" s="24">
        <v>110000</v>
      </c>
    </row>
    <row r="74" spans="1:6" ht="23.25" customHeight="1" x14ac:dyDescent="0.25">
      <c r="A74" s="168"/>
      <c r="B74" s="170"/>
      <c r="C74" s="170"/>
      <c r="D74" s="185"/>
      <c r="E74" s="37" t="s">
        <v>221</v>
      </c>
      <c r="F74" s="24">
        <v>125000</v>
      </c>
    </row>
    <row r="76" spans="1:6" ht="18.75" x14ac:dyDescent="0.25">
      <c r="B76" s="21" t="s">
        <v>33</v>
      </c>
    </row>
    <row r="77" spans="1:6" x14ac:dyDescent="0.25">
      <c r="A77" s="65" t="s">
        <v>0</v>
      </c>
      <c r="B77" s="23" t="s">
        <v>1</v>
      </c>
      <c r="C77" s="22" t="s">
        <v>2</v>
      </c>
      <c r="D77" s="22" t="s">
        <v>3</v>
      </c>
      <c r="E77" s="22" t="s">
        <v>4</v>
      </c>
      <c r="F77" s="22" t="s">
        <v>3</v>
      </c>
    </row>
    <row r="78" spans="1:6" ht="26.25" customHeight="1" x14ac:dyDescent="0.25">
      <c r="A78" s="66">
        <v>1</v>
      </c>
      <c r="B78" s="37" t="s">
        <v>184</v>
      </c>
      <c r="C78" s="25"/>
      <c r="D78" s="26"/>
      <c r="E78" s="25"/>
      <c r="F78" s="26"/>
    </row>
    <row r="79" spans="1:6" ht="26.25" customHeight="1" x14ac:dyDescent="0.25">
      <c r="A79" s="66">
        <v>2</v>
      </c>
      <c r="B79" s="37" t="s">
        <v>141</v>
      </c>
      <c r="C79" s="25"/>
      <c r="D79" s="25"/>
      <c r="E79" s="25"/>
      <c r="F79" s="25"/>
    </row>
    <row r="80" spans="1:6" ht="26.25" customHeight="1" x14ac:dyDescent="0.25">
      <c r="A80" s="167">
        <v>3</v>
      </c>
      <c r="B80" s="227" t="s">
        <v>185</v>
      </c>
      <c r="C80" s="163"/>
      <c r="D80" s="164"/>
      <c r="E80" s="25" t="s">
        <v>371</v>
      </c>
      <c r="F80" s="26">
        <v>160000</v>
      </c>
    </row>
    <row r="81" spans="1:6" ht="26.25" customHeight="1" x14ac:dyDescent="0.25">
      <c r="A81" s="186"/>
      <c r="B81" s="228"/>
      <c r="C81" s="178" t="s">
        <v>186</v>
      </c>
      <c r="D81" s="180">
        <v>137000</v>
      </c>
      <c r="E81" s="46" t="s">
        <v>187</v>
      </c>
      <c r="F81" s="67">
        <v>115000</v>
      </c>
    </row>
    <row r="82" spans="1:6" ht="26.25" customHeight="1" x14ac:dyDescent="0.25">
      <c r="A82" s="168"/>
      <c r="B82" s="229"/>
      <c r="C82" s="179"/>
      <c r="D82" s="179"/>
      <c r="E82" s="46" t="s">
        <v>188</v>
      </c>
      <c r="F82" s="68">
        <v>75000</v>
      </c>
    </row>
    <row r="83" spans="1:6" ht="26.25" customHeight="1" x14ac:dyDescent="0.25">
      <c r="A83" s="181">
        <v>5</v>
      </c>
      <c r="B83" s="169" t="s">
        <v>190</v>
      </c>
      <c r="C83" s="25" t="s">
        <v>191</v>
      </c>
      <c r="D83" s="26">
        <v>78000</v>
      </c>
      <c r="E83" s="25"/>
      <c r="F83" s="26"/>
    </row>
    <row r="84" spans="1:6" ht="26.25" customHeight="1" x14ac:dyDescent="0.25">
      <c r="A84" s="182"/>
      <c r="B84" s="170"/>
      <c r="C84" s="25" t="s">
        <v>192</v>
      </c>
      <c r="D84" s="26">
        <v>76000</v>
      </c>
      <c r="E84" s="25" t="s">
        <v>202</v>
      </c>
      <c r="F84" s="26">
        <v>120000</v>
      </c>
    </row>
    <row r="85" spans="1:6" ht="26.25" customHeight="1" x14ac:dyDescent="0.25">
      <c r="A85" s="181">
        <v>6</v>
      </c>
      <c r="B85" s="169" t="s">
        <v>193</v>
      </c>
      <c r="C85" s="169" t="s">
        <v>72</v>
      </c>
      <c r="D85" s="175"/>
      <c r="E85" s="25" t="s">
        <v>203</v>
      </c>
      <c r="F85" s="26">
        <v>22000</v>
      </c>
    </row>
    <row r="86" spans="1:6" ht="26.25" customHeight="1" x14ac:dyDescent="0.25">
      <c r="A86" s="182"/>
      <c r="B86" s="170"/>
      <c r="C86" s="170"/>
      <c r="D86" s="183"/>
      <c r="E86" s="37" t="s">
        <v>204</v>
      </c>
      <c r="F86" s="24">
        <v>62000</v>
      </c>
    </row>
    <row r="87" spans="1:6" ht="26.25" customHeight="1" x14ac:dyDescent="0.25">
      <c r="A87" s="181">
        <v>7</v>
      </c>
      <c r="B87" s="169" t="s">
        <v>194</v>
      </c>
      <c r="C87" s="169" t="s">
        <v>195</v>
      </c>
      <c r="D87" s="184">
        <v>92000</v>
      </c>
      <c r="E87" s="37" t="s">
        <v>196</v>
      </c>
      <c r="F87" s="24">
        <v>131000</v>
      </c>
    </row>
    <row r="88" spans="1:6" ht="26.25" customHeight="1" x14ac:dyDescent="0.25">
      <c r="A88" s="182"/>
      <c r="B88" s="170"/>
      <c r="C88" s="170"/>
      <c r="D88" s="185"/>
      <c r="E88" s="25" t="s">
        <v>205</v>
      </c>
      <c r="F88" s="26">
        <v>67000</v>
      </c>
    </row>
    <row r="89" spans="1:6" ht="26.25" customHeight="1" x14ac:dyDescent="0.25">
      <c r="A89" s="66">
        <v>8</v>
      </c>
      <c r="B89" s="37" t="s">
        <v>112</v>
      </c>
      <c r="C89" s="25"/>
      <c r="D89" s="25"/>
      <c r="E89" s="25"/>
      <c r="F89" s="26"/>
    </row>
    <row r="90" spans="1:6" ht="26.25" customHeight="1" x14ac:dyDescent="0.25">
      <c r="A90" s="66">
        <v>9</v>
      </c>
      <c r="B90" s="37" t="s">
        <v>143</v>
      </c>
      <c r="C90" s="25"/>
      <c r="D90" s="25"/>
      <c r="E90" s="25" t="s">
        <v>183</v>
      </c>
      <c r="F90" s="26">
        <v>35000</v>
      </c>
    </row>
    <row r="91" spans="1:6" ht="26.25" customHeight="1" x14ac:dyDescent="0.25">
      <c r="A91" s="66">
        <v>10</v>
      </c>
      <c r="B91" s="37" t="s">
        <v>199</v>
      </c>
      <c r="C91" s="25" t="s">
        <v>200</v>
      </c>
      <c r="D91" s="26">
        <v>120000</v>
      </c>
      <c r="E91" s="31" t="s">
        <v>201</v>
      </c>
      <c r="F91" s="35">
        <v>125000</v>
      </c>
    </row>
    <row r="93" spans="1:6" ht="18.75" x14ac:dyDescent="0.25">
      <c r="B93" s="21" t="s">
        <v>34</v>
      </c>
    </row>
    <row r="94" spans="1:6" x14ac:dyDescent="0.25">
      <c r="A94" s="65" t="s">
        <v>0</v>
      </c>
      <c r="B94" s="23" t="s">
        <v>1</v>
      </c>
      <c r="C94" s="22" t="s">
        <v>2</v>
      </c>
      <c r="D94" s="22" t="s">
        <v>3</v>
      </c>
      <c r="E94" s="22" t="s">
        <v>4</v>
      </c>
      <c r="F94" s="22" t="s">
        <v>3</v>
      </c>
    </row>
    <row r="95" spans="1:6" ht="24.75" customHeight="1" x14ac:dyDescent="0.25">
      <c r="A95" s="66">
        <v>1</v>
      </c>
      <c r="B95" s="37" t="s">
        <v>184</v>
      </c>
      <c r="C95" s="25"/>
      <c r="D95" s="26"/>
      <c r="E95" s="25"/>
      <c r="F95" s="26"/>
    </row>
    <row r="96" spans="1:6" ht="24.75" customHeight="1" x14ac:dyDescent="0.25">
      <c r="A96" s="66">
        <v>2</v>
      </c>
      <c r="B96" s="37" t="s">
        <v>141</v>
      </c>
      <c r="C96" s="25"/>
      <c r="D96" s="25"/>
      <c r="E96" s="25"/>
      <c r="F96" s="25"/>
    </row>
    <row r="97" spans="1:6" ht="24.75" customHeight="1" x14ac:dyDescent="0.25">
      <c r="A97" s="167">
        <v>3</v>
      </c>
      <c r="B97" s="227" t="s">
        <v>185</v>
      </c>
      <c r="C97" s="163"/>
      <c r="D97" s="164"/>
      <c r="E97" s="25" t="s">
        <v>371</v>
      </c>
      <c r="F97" s="26">
        <v>160000</v>
      </c>
    </row>
    <row r="98" spans="1:6" ht="24.75" customHeight="1" x14ac:dyDescent="0.25">
      <c r="A98" s="186"/>
      <c r="B98" s="228"/>
      <c r="C98" s="178" t="s">
        <v>186</v>
      </c>
      <c r="D98" s="180">
        <v>137000</v>
      </c>
      <c r="E98" s="46" t="s">
        <v>187</v>
      </c>
      <c r="F98" s="67">
        <v>115000</v>
      </c>
    </row>
    <row r="99" spans="1:6" ht="24.75" customHeight="1" x14ac:dyDescent="0.25">
      <c r="A99" s="168"/>
      <c r="B99" s="229"/>
      <c r="C99" s="179"/>
      <c r="D99" s="179"/>
      <c r="E99" s="46" t="s">
        <v>188</v>
      </c>
      <c r="F99" s="68">
        <v>75000</v>
      </c>
    </row>
    <row r="100" spans="1:6" ht="24.75" customHeight="1" x14ac:dyDescent="0.25">
      <c r="A100" s="66">
        <v>4</v>
      </c>
      <c r="B100" s="37" t="s">
        <v>20</v>
      </c>
      <c r="C100" s="25" t="s">
        <v>189</v>
      </c>
      <c r="D100" s="26">
        <v>94000</v>
      </c>
      <c r="E100" s="25"/>
      <c r="F100" s="26"/>
    </row>
    <row r="101" spans="1:6" ht="24.75" customHeight="1" x14ac:dyDescent="0.25">
      <c r="A101" s="181">
        <v>5</v>
      </c>
      <c r="B101" s="169" t="s">
        <v>190</v>
      </c>
      <c r="C101" s="25" t="s">
        <v>191</v>
      </c>
      <c r="D101" s="26">
        <v>78000</v>
      </c>
      <c r="E101" s="25" t="s">
        <v>202</v>
      </c>
      <c r="F101" s="26">
        <v>120000</v>
      </c>
    </row>
    <row r="102" spans="1:6" ht="24.75" customHeight="1" x14ac:dyDescent="0.25">
      <c r="A102" s="182"/>
      <c r="B102" s="170"/>
      <c r="C102" s="25" t="s">
        <v>192</v>
      </c>
      <c r="D102" s="26">
        <v>76000</v>
      </c>
      <c r="E102" s="25"/>
      <c r="F102" s="26"/>
    </row>
    <row r="103" spans="1:6" ht="24.75" customHeight="1" x14ac:dyDescent="0.25">
      <c r="A103" s="181">
        <v>6</v>
      </c>
      <c r="B103" s="169" t="s">
        <v>193</v>
      </c>
      <c r="C103" s="169" t="s">
        <v>72</v>
      </c>
      <c r="D103" s="175"/>
      <c r="E103" s="25" t="s">
        <v>203</v>
      </c>
      <c r="F103" s="26">
        <v>22000</v>
      </c>
    </row>
    <row r="104" spans="1:6" ht="24.75" customHeight="1" x14ac:dyDescent="0.25">
      <c r="A104" s="182"/>
      <c r="B104" s="170"/>
      <c r="C104" s="170"/>
      <c r="D104" s="183"/>
      <c r="E104" s="37" t="s">
        <v>204</v>
      </c>
      <c r="F104" s="24">
        <v>62000</v>
      </c>
    </row>
    <row r="105" spans="1:6" ht="24.75" customHeight="1" x14ac:dyDescent="0.25">
      <c r="A105" s="181">
        <v>7</v>
      </c>
      <c r="B105" s="169" t="s">
        <v>194</v>
      </c>
      <c r="C105" s="169" t="s">
        <v>195</v>
      </c>
      <c r="D105" s="184">
        <v>92000</v>
      </c>
      <c r="E105" s="37" t="s">
        <v>196</v>
      </c>
      <c r="F105" s="24">
        <v>131000</v>
      </c>
    </row>
    <row r="106" spans="1:6" ht="24.75" customHeight="1" x14ac:dyDescent="0.25">
      <c r="A106" s="182"/>
      <c r="B106" s="170"/>
      <c r="C106" s="170"/>
      <c r="D106" s="185"/>
      <c r="E106" s="25" t="s">
        <v>205</v>
      </c>
      <c r="F106" s="26">
        <v>67000</v>
      </c>
    </row>
    <row r="107" spans="1:6" ht="24.75" customHeight="1" x14ac:dyDescent="0.25">
      <c r="A107" s="60">
        <v>8</v>
      </c>
      <c r="B107" s="37" t="s">
        <v>112</v>
      </c>
      <c r="C107" s="33"/>
      <c r="D107" s="38"/>
      <c r="E107" s="25"/>
      <c r="F107" s="26"/>
    </row>
    <row r="108" spans="1:6" ht="24.75" customHeight="1" x14ac:dyDescent="0.25">
      <c r="A108" s="66">
        <v>9</v>
      </c>
      <c r="B108" s="37" t="s">
        <v>197</v>
      </c>
      <c r="C108" s="25"/>
      <c r="D108" s="25"/>
      <c r="E108" s="25" t="s">
        <v>130</v>
      </c>
      <c r="F108" s="26">
        <v>76000</v>
      </c>
    </row>
    <row r="109" spans="1:6" ht="24.75" customHeight="1" x14ac:dyDescent="0.25">
      <c r="A109" s="66">
        <v>10</v>
      </c>
      <c r="B109" s="37" t="s">
        <v>199</v>
      </c>
      <c r="C109" s="25" t="s">
        <v>200</v>
      </c>
      <c r="D109" s="26">
        <v>120000</v>
      </c>
      <c r="E109" s="31" t="s">
        <v>201</v>
      </c>
      <c r="F109" s="35">
        <v>125000</v>
      </c>
    </row>
    <row r="111" spans="1:6" ht="18.75" x14ac:dyDescent="0.25">
      <c r="B111" s="21" t="s">
        <v>38</v>
      </c>
    </row>
    <row r="112" spans="1:6" x14ac:dyDescent="0.25">
      <c r="A112" s="65" t="s">
        <v>0</v>
      </c>
      <c r="B112" s="23" t="s">
        <v>1</v>
      </c>
      <c r="C112" s="22" t="s">
        <v>2</v>
      </c>
      <c r="D112" s="22" t="s">
        <v>3</v>
      </c>
      <c r="E112" s="22" t="s">
        <v>4</v>
      </c>
      <c r="F112" s="22" t="s">
        <v>3</v>
      </c>
    </row>
    <row r="113" spans="1:6" ht="23.25" customHeight="1" x14ac:dyDescent="0.25">
      <c r="A113" s="70"/>
      <c r="B113" s="71" t="s">
        <v>241</v>
      </c>
      <c r="C113" s="45"/>
      <c r="D113" s="45"/>
      <c r="E113" s="45"/>
      <c r="F113" s="45"/>
    </row>
    <row r="114" spans="1:6" ht="23.25" customHeight="1" x14ac:dyDescent="0.25">
      <c r="A114" s="181">
        <v>1</v>
      </c>
      <c r="B114" s="169" t="s">
        <v>21</v>
      </c>
      <c r="C114" s="25" t="s">
        <v>77</v>
      </c>
      <c r="D114" s="26">
        <v>99000</v>
      </c>
      <c r="E114" s="25"/>
      <c r="F114" s="26"/>
    </row>
    <row r="115" spans="1:6" ht="23.25" customHeight="1" x14ac:dyDescent="0.25">
      <c r="A115" s="182"/>
      <c r="B115" s="170"/>
      <c r="C115" s="25" t="s">
        <v>78</v>
      </c>
      <c r="D115" s="26">
        <v>89000</v>
      </c>
      <c r="E115" s="25"/>
      <c r="F115" s="26"/>
    </row>
    <row r="116" spans="1:6" ht="23.25" customHeight="1" x14ac:dyDescent="0.25">
      <c r="A116" s="66">
        <v>2</v>
      </c>
      <c r="B116" s="37" t="s">
        <v>22</v>
      </c>
      <c r="C116" s="25" t="s">
        <v>79</v>
      </c>
      <c r="D116" s="26">
        <v>111000</v>
      </c>
      <c r="E116" s="25" t="s">
        <v>80</v>
      </c>
      <c r="F116" s="26">
        <v>95000</v>
      </c>
    </row>
    <row r="117" spans="1:6" ht="23.25" customHeight="1" x14ac:dyDescent="0.25">
      <c r="A117" s="66">
        <v>4</v>
      </c>
      <c r="B117" s="37" t="s">
        <v>222</v>
      </c>
      <c r="C117" s="25"/>
      <c r="D117" s="25"/>
      <c r="E117" s="25"/>
      <c r="F117" s="25"/>
    </row>
    <row r="118" spans="1:6" ht="23.25" customHeight="1" x14ac:dyDescent="0.25">
      <c r="A118" s="66">
        <v>5</v>
      </c>
      <c r="B118" s="37" t="s">
        <v>223</v>
      </c>
      <c r="C118" s="25"/>
      <c r="D118" s="25"/>
      <c r="E118" s="25"/>
      <c r="F118" s="26"/>
    </row>
    <row r="119" spans="1:6" ht="23.25" customHeight="1" x14ac:dyDescent="0.25">
      <c r="A119" s="66">
        <v>6</v>
      </c>
      <c r="B119" s="37" t="s">
        <v>112</v>
      </c>
      <c r="C119" s="25"/>
      <c r="D119" s="25"/>
      <c r="E119" s="25"/>
      <c r="F119" s="26"/>
    </row>
    <row r="120" spans="1:6" ht="23.25" customHeight="1" x14ac:dyDescent="0.25">
      <c r="A120" s="66">
        <v>7</v>
      </c>
      <c r="B120" s="37" t="s">
        <v>224</v>
      </c>
      <c r="C120" s="25"/>
      <c r="D120" s="25"/>
      <c r="E120" s="25"/>
      <c r="F120" s="26"/>
    </row>
    <row r="123" spans="1:6" ht="18.75" x14ac:dyDescent="0.25">
      <c r="B123" s="21" t="s">
        <v>43</v>
      </c>
    </row>
    <row r="124" spans="1:6" x14ac:dyDescent="0.25">
      <c r="A124" s="65" t="s">
        <v>0</v>
      </c>
      <c r="B124" s="23" t="s">
        <v>1</v>
      </c>
      <c r="C124" s="22" t="s">
        <v>2</v>
      </c>
      <c r="D124" s="22" t="s">
        <v>3</v>
      </c>
      <c r="E124" s="22" t="s">
        <v>4</v>
      </c>
      <c r="F124" s="22" t="s">
        <v>3</v>
      </c>
    </row>
    <row r="125" spans="1:6" ht="32.25" customHeight="1" x14ac:dyDescent="0.25">
      <c r="A125" s="66">
        <v>1</v>
      </c>
      <c r="B125" s="37" t="s">
        <v>225</v>
      </c>
      <c r="C125" s="25"/>
      <c r="D125" s="26"/>
      <c r="E125" s="25"/>
      <c r="F125" s="26"/>
    </row>
    <row r="126" spans="1:6" ht="30.75" customHeight="1" x14ac:dyDescent="0.25">
      <c r="A126" s="66">
        <v>2</v>
      </c>
      <c r="B126" s="37" t="s">
        <v>128</v>
      </c>
      <c r="C126" s="25"/>
      <c r="D126" s="25"/>
      <c r="E126" s="25"/>
      <c r="F126" s="25"/>
    </row>
    <row r="127" spans="1:6" ht="25.5" customHeight="1" x14ac:dyDescent="0.25">
      <c r="A127" s="167">
        <v>3</v>
      </c>
      <c r="B127" s="169" t="s">
        <v>226</v>
      </c>
      <c r="C127" s="178" t="s">
        <v>186</v>
      </c>
      <c r="D127" s="180">
        <v>137000</v>
      </c>
      <c r="E127" s="46" t="s">
        <v>187</v>
      </c>
      <c r="F127" s="67">
        <v>115000</v>
      </c>
    </row>
    <row r="128" spans="1:6" ht="25.5" customHeight="1" x14ac:dyDescent="0.25">
      <c r="A128" s="168"/>
      <c r="B128" s="170"/>
      <c r="C128" s="179"/>
      <c r="D128" s="179"/>
      <c r="E128" s="46" t="s">
        <v>188</v>
      </c>
      <c r="F128" s="68">
        <v>75000</v>
      </c>
    </row>
    <row r="129" spans="1:6" ht="25.5" customHeight="1" x14ac:dyDescent="0.25">
      <c r="A129" s="181">
        <v>4</v>
      </c>
      <c r="B129" s="169" t="s">
        <v>227</v>
      </c>
      <c r="C129" s="169" t="s">
        <v>72</v>
      </c>
      <c r="D129" s="175"/>
      <c r="E129" s="25" t="s">
        <v>203</v>
      </c>
      <c r="F129" s="26">
        <v>22000</v>
      </c>
    </row>
    <row r="130" spans="1:6" ht="25.5" customHeight="1" x14ac:dyDescent="0.25">
      <c r="A130" s="182"/>
      <c r="B130" s="170"/>
      <c r="C130" s="170"/>
      <c r="D130" s="183"/>
      <c r="E130" s="37" t="s">
        <v>204</v>
      </c>
      <c r="F130" s="24">
        <v>62000</v>
      </c>
    </row>
    <row r="131" spans="1:6" ht="25.5" customHeight="1" x14ac:dyDescent="0.25">
      <c r="A131" s="66">
        <v>5</v>
      </c>
      <c r="B131" s="37" t="s">
        <v>228</v>
      </c>
      <c r="C131" s="25"/>
      <c r="D131" s="25"/>
      <c r="E131" s="25" t="s">
        <v>248</v>
      </c>
      <c r="F131" s="26">
        <v>59000</v>
      </c>
    </row>
    <row r="132" spans="1:6" ht="25.5" customHeight="1" x14ac:dyDescent="0.25">
      <c r="A132" s="66">
        <v>6</v>
      </c>
      <c r="B132" s="37" t="s">
        <v>229</v>
      </c>
      <c r="C132" s="25"/>
      <c r="D132" s="25"/>
      <c r="E132" s="25"/>
      <c r="F132" s="26"/>
    </row>
    <row r="133" spans="1:6" ht="25.5" customHeight="1" x14ac:dyDescent="0.25">
      <c r="A133" s="72"/>
      <c r="B133" s="37" t="s">
        <v>112</v>
      </c>
      <c r="C133" s="30"/>
      <c r="D133" s="30"/>
      <c r="E133" s="25"/>
      <c r="F133" s="26"/>
    </row>
    <row r="134" spans="1:6" ht="25.5" customHeight="1" x14ac:dyDescent="0.25">
      <c r="A134" s="167">
        <v>7</v>
      </c>
      <c r="B134" s="169" t="s">
        <v>230</v>
      </c>
      <c r="C134" s="169" t="s">
        <v>214</v>
      </c>
      <c r="D134" s="184">
        <v>116000</v>
      </c>
      <c r="E134" s="37" t="s">
        <v>215</v>
      </c>
      <c r="F134" s="24">
        <v>100000</v>
      </c>
    </row>
    <row r="135" spans="1:6" ht="25.5" customHeight="1" x14ac:dyDescent="0.25">
      <c r="A135" s="168"/>
      <c r="B135" s="170"/>
      <c r="C135" s="170"/>
      <c r="D135" s="170"/>
      <c r="E135" s="37" t="s">
        <v>217</v>
      </c>
      <c r="F135" s="24">
        <v>123000</v>
      </c>
    </row>
    <row r="137" spans="1:6" ht="18.75" x14ac:dyDescent="0.25">
      <c r="B137" s="21" t="s">
        <v>242</v>
      </c>
    </row>
    <row r="138" spans="1:6" x14ac:dyDescent="0.25">
      <c r="A138" s="65" t="s">
        <v>0</v>
      </c>
      <c r="B138" s="23" t="s">
        <v>1</v>
      </c>
      <c r="C138" s="22" t="s">
        <v>2</v>
      </c>
      <c r="D138" s="22" t="s">
        <v>3</v>
      </c>
      <c r="E138" s="22" t="s">
        <v>4</v>
      </c>
      <c r="F138" s="22" t="s">
        <v>3</v>
      </c>
    </row>
    <row r="139" spans="1:6" ht="24" customHeight="1" x14ac:dyDescent="0.25">
      <c r="A139" s="181">
        <v>1</v>
      </c>
      <c r="B139" s="227" t="s">
        <v>137</v>
      </c>
      <c r="C139" s="230" t="s">
        <v>252</v>
      </c>
      <c r="D139" s="232">
        <v>96000</v>
      </c>
      <c r="E139" s="25" t="s">
        <v>262</v>
      </c>
      <c r="F139" s="26">
        <v>175000</v>
      </c>
    </row>
    <row r="140" spans="1:6" ht="24" customHeight="1" x14ac:dyDescent="0.25">
      <c r="A140" s="182"/>
      <c r="B140" s="229"/>
      <c r="C140" s="231"/>
      <c r="D140" s="233"/>
      <c r="E140" s="25" t="s">
        <v>372</v>
      </c>
      <c r="F140" s="26">
        <v>459000</v>
      </c>
    </row>
    <row r="141" spans="1:6" ht="24" customHeight="1" x14ac:dyDescent="0.25">
      <c r="A141" s="181">
        <v>3</v>
      </c>
      <c r="B141" s="169" t="s">
        <v>21</v>
      </c>
      <c r="C141" s="25" t="s">
        <v>77</v>
      </c>
      <c r="D141" s="26">
        <v>99000</v>
      </c>
      <c r="E141" s="25"/>
      <c r="F141" s="26"/>
    </row>
    <row r="142" spans="1:6" ht="24" customHeight="1" x14ac:dyDescent="0.25">
      <c r="A142" s="182"/>
      <c r="B142" s="170"/>
      <c r="C142" s="25" t="s">
        <v>78</v>
      </c>
      <c r="D142" s="26">
        <v>89000</v>
      </c>
      <c r="E142" s="25"/>
      <c r="F142" s="26"/>
    </row>
    <row r="143" spans="1:6" ht="24" customHeight="1" x14ac:dyDescent="0.25">
      <c r="A143" s="66">
        <v>4</v>
      </c>
      <c r="B143" s="37" t="s">
        <v>231</v>
      </c>
      <c r="C143" s="25"/>
      <c r="D143" s="25"/>
      <c r="E143" s="25"/>
      <c r="F143" s="26"/>
    </row>
    <row r="144" spans="1:6" ht="24" customHeight="1" x14ac:dyDescent="0.25">
      <c r="A144" s="66">
        <v>5</v>
      </c>
      <c r="B144" s="37" t="s">
        <v>15</v>
      </c>
      <c r="C144" s="25" t="s">
        <v>81</v>
      </c>
      <c r="D144" s="37" t="s">
        <v>69</v>
      </c>
      <c r="E144" s="25" t="s">
        <v>82</v>
      </c>
      <c r="F144" s="26">
        <v>109000</v>
      </c>
    </row>
    <row r="145" spans="1:6" ht="24" customHeight="1" x14ac:dyDescent="0.25">
      <c r="A145" s="167">
        <v>6</v>
      </c>
      <c r="B145" s="169" t="s">
        <v>17</v>
      </c>
      <c r="C145" s="48" t="s">
        <v>73</v>
      </c>
      <c r="D145" s="10">
        <v>117000</v>
      </c>
      <c r="E145" s="46"/>
      <c r="F145" s="68"/>
    </row>
    <row r="146" spans="1:6" ht="24" customHeight="1" x14ac:dyDescent="0.25">
      <c r="A146" s="168"/>
      <c r="B146" s="170"/>
      <c r="C146" s="48" t="s">
        <v>74</v>
      </c>
      <c r="D146" s="24">
        <v>91000</v>
      </c>
      <c r="E146" s="37"/>
      <c r="F146" s="37"/>
    </row>
    <row r="147" spans="1:6" ht="24" customHeight="1" x14ac:dyDescent="0.25">
      <c r="A147" s="66">
        <v>7</v>
      </c>
      <c r="B147" s="37" t="s">
        <v>232</v>
      </c>
      <c r="C147" s="25"/>
      <c r="D147" s="25"/>
      <c r="E147" s="25"/>
      <c r="F147" s="26"/>
    </row>
    <row r="148" spans="1:6" ht="24" customHeight="1" x14ac:dyDescent="0.25">
      <c r="A148" s="167">
        <v>8</v>
      </c>
      <c r="B148" s="169" t="s">
        <v>213</v>
      </c>
      <c r="C148" s="169" t="s">
        <v>214</v>
      </c>
      <c r="D148" s="184">
        <v>116000</v>
      </c>
      <c r="E148" s="37" t="s">
        <v>215</v>
      </c>
      <c r="F148" s="24" t="s">
        <v>216</v>
      </c>
    </row>
    <row r="149" spans="1:6" ht="24" customHeight="1" x14ac:dyDescent="0.25">
      <c r="A149" s="168"/>
      <c r="B149" s="170"/>
      <c r="C149" s="170"/>
      <c r="D149" s="170"/>
      <c r="E149" s="37" t="s">
        <v>217</v>
      </c>
      <c r="F149" s="24">
        <v>123000</v>
      </c>
    </row>
    <row r="150" spans="1:6" ht="24" customHeight="1" x14ac:dyDescent="0.25">
      <c r="A150" s="167">
        <v>9</v>
      </c>
      <c r="B150" s="169" t="s">
        <v>218</v>
      </c>
      <c r="C150" s="169" t="s">
        <v>219</v>
      </c>
      <c r="D150" s="184">
        <v>138000</v>
      </c>
      <c r="E150" s="37" t="s">
        <v>220</v>
      </c>
      <c r="F150" s="24">
        <v>95000</v>
      </c>
    </row>
    <row r="151" spans="1:6" ht="24" customHeight="1" x14ac:dyDescent="0.25">
      <c r="A151" s="168"/>
      <c r="B151" s="170"/>
      <c r="C151" s="170"/>
      <c r="D151" s="185"/>
      <c r="E151" s="37" t="s">
        <v>221</v>
      </c>
      <c r="F151" s="24">
        <v>125000</v>
      </c>
    </row>
    <row r="154" spans="1:6" ht="18.75" x14ac:dyDescent="0.25">
      <c r="B154" s="21" t="s">
        <v>243</v>
      </c>
    </row>
    <row r="155" spans="1:6" x14ac:dyDescent="0.25">
      <c r="A155" s="65" t="s">
        <v>0</v>
      </c>
      <c r="B155" s="23" t="s">
        <v>1</v>
      </c>
      <c r="C155" s="22" t="s">
        <v>2</v>
      </c>
      <c r="D155" s="22" t="s">
        <v>3</v>
      </c>
      <c r="E155" s="22" t="s">
        <v>4</v>
      </c>
      <c r="F155" s="22" t="s">
        <v>3</v>
      </c>
    </row>
    <row r="156" spans="1:6" ht="29.25" customHeight="1" x14ac:dyDescent="0.25">
      <c r="A156" s="181">
        <v>1</v>
      </c>
      <c r="B156" s="227" t="s">
        <v>137</v>
      </c>
      <c r="C156" s="230" t="s">
        <v>252</v>
      </c>
      <c r="D156" s="232">
        <v>96000</v>
      </c>
      <c r="E156" s="25" t="s">
        <v>262</v>
      </c>
      <c r="F156" s="26">
        <v>175000</v>
      </c>
    </row>
    <row r="157" spans="1:6" ht="29.25" customHeight="1" x14ac:dyDescent="0.25">
      <c r="A157" s="182"/>
      <c r="B157" s="229"/>
      <c r="C157" s="231"/>
      <c r="D157" s="233"/>
      <c r="E157" s="25" t="s">
        <v>372</v>
      </c>
      <c r="F157" s="26">
        <v>459000</v>
      </c>
    </row>
    <row r="158" spans="1:6" ht="23.25" customHeight="1" x14ac:dyDescent="0.25">
      <c r="A158" s="181">
        <v>2</v>
      </c>
      <c r="B158" s="169" t="s">
        <v>21</v>
      </c>
      <c r="C158" s="25" t="s">
        <v>77</v>
      </c>
      <c r="D158" s="26">
        <v>99000</v>
      </c>
      <c r="E158" s="25"/>
      <c r="F158" s="26"/>
    </row>
    <row r="159" spans="1:6" ht="23.25" customHeight="1" x14ac:dyDescent="0.25">
      <c r="A159" s="182"/>
      <c r="B159" s="170"/>
      <c r="C159" s="25" t="s">
        <v>78</v>
      </c>
      <c r="D159" s="26">
        <v>89000</v>
      </c>
      <c r="E159" s="25"/>
      <c r="F159" s="26"/>
    </row>
    <row r="160" spans="1:6" ht="23.25" customHeight="1" x14ac:dyDescent="0.25">
      <c r="A160" s="66">
        <v>3</v>
      </c>
      <c r="B160" s="37" t="s">
        <v>231</v>
      </c>
      <c r="C160" s="25"/>
      <c r="D160" s="25"/>
      <c r="E160" s="25"/>
      <c r="F160" s="25"/>
    </row>
    <row r="161" spans="1:6" ht="24.75" customHeight="1" x14ac:dyDescent="0.25">
      <c r="A161" s="66">
        <v>4</v>
      </c>
      <c r="B161" s="37" t="s">
        <v>15</v>
      </c>
      <c r="C161" s="25" t="s">
        <v>81</v>
      </c>
      <c r="D161" s="37" t="s">
        <v>69</v>
      </c>
      <c r="E161" s="25" t="s">
        <v>249</v>
      </c>
      <c r="F161" s="26">
        <v>109000</v>
      </c>
    </row>
    <row r="162" spans="1:6" ht="23.25" customHeight="1" x14ac:dyDescent="0.25">
      <c r="A162" s="167">
        <v>5</v>
      </c>
      <c r="B162" s="169" t="s">
        <v>17</v>
      </c>
      <c r="C162" s="48" t="s">
        <v>73</v>
      </c>
      <c r="D162" s="10">
        <v>117000</v>
      </c>
      <c r="E162" s="46"/>
      <c r="F162" s="68"/>
    </row>
    <row r="163" spans="1:6" ht="23.25" customHeight="1" x14ac:dyDescent="0.25">
      <c r="A163" s="168"/>
      <c r="B163" s="170"/>
      <c r="C163" s="48" t="s">
        <v>74</v>
      </c>
      <c r="D163" s="24">
        <v>91000</v>
      </c>
      <c r="E163" s="37"/>
      <c r="F163" s="37"/>
    </row>
    <row r="164" spans="1:6" ht="23.25" customHeight="1" x14ac:dyDescent="0.25">
      <c r="A164" s="66">
        <v>6</v>
      </c>
      <c r="B164" s="37" t="s">
        <v>232</v>
      </c>
      <c r="C164" s="25"/>
      <c r="D164" s="25"/>
      <c r="E164" s="25"/>
      <c r="F164" s="26"/>
    </row>
    <row r="165" spans="1:6" ht="23.25" customHeight="1" x14ac:dyDescent="0.25">
      <c r="A165" s="72"/>
      <c r="B165" s="32" t="s">
        <v>112</v>
      </c>
      <c r="C165" s="30"/>
      <c r="D165" s="30"/>
      <c r="E165" s="25"/>
      <c r="F165" s="26"/>
    </row>
    <row r="166" spans="1:6" ht="23.25" customHeight="1" x14ac:dyDescent="0.25">
      <c r="A166" s="167">
        <v>7</v>
      </c>
      <c r="B166" s="169" t="s">
        <v>213</v>
      </c>
      <c r="C166" s="169" t="s">
        <v>214</v>
      </c>
      <c r="D166" s="184">
        <v>116000</v>
      </c>
      <c r="E166" s="37" t="s">
        <v>215</v>
      </c>
      <c r="F166" s="24">
        <v>100000</v>
      </c>
    </row>
    <row r="167" spans="1:6" ht="23.25" customHeight="1" x14ac:dyDescent="0.25">
      <c r="A167" s="168"/>
      <c r="B167" s="170"/>
      <c r="C167" s="170"/>
      <c r="D167" s="170"/>
      <c r="E167" s="37" t="s">
        <v>217</v>
      </c>
      <c r="F167" s="24">
        <v>123000</v>
      </c>
    </row>
    <row r="168" spans="1:6" ht="23.25" customHeight="1" x14ac:dyDescent="0.25">
      <c r="A168" s="167">
        <v>8</v>
      </c>
      <c r="B168" s="169" t="s">
        <v>218</v>
      </c>
      <c r="C168" s="169" t="s">
        <v>219</v>
      </c>
      <c r="D168" s="184">
        <v>138000</v>
      </c>
      <c r="E168" s="37" t="s">
        <v>220</v>
      </c>
      <c r="F168" s="24">
        <v>110000</v>
      </c>
    </row>
    <row r="169" spans="1:6" ht="23.25" customHeight="1" x14ac:dyDescent="0.25">
      <c r="A169" s="168"/>
      <c r="B169" s="170"/>
      <c r="C169" s="170"/>
      <c r="D169" s="185"/>
      <c r="E169" s="37" t="s">
        <v>221</v>
      </c>
      <c r="F169" s="24">
        <v>125000</v>
      </c>
    </row>
    <row r="172" spans="1:6" ht="18.75" x14ac:dyDescent="0.25">
      <c r="B172" s="21" t="s">
        <v>47</v>
      </c>
    </row>
    <row r="173" spans="1:6" x14ac:dyDescent="0.25">
      <c r="A173" s="65" t="s">
        <v>0</v>
      </c>
      <c r="B173" s="23" t="s">
        <v>1</v>
      </c>
      <c r="C173" s="22" t="s">
        <v>2</v>
      </c>
      <c r="D173" s="22" t="s">
        <v>3</v>
      </c>
      <c r="E173" s="22" t="s">
        <v>4</v>
      </c>
      <c r="F173" s="22" t="s">
        <v>3</v>
      </c>
    </row>
    <row r="174" spans="1:6" ht="25.5" customHeight="1" x14ac:dyDescent="0.25">
      <c r="A174" s="66">
        <v>1</v>
      </c>
      <c r="B174" s="37" t="s">
        <v>233</v>
      </c>
      <c r="C174" s="25"/>
      <c r="D174" s="26"/>
      <c r="E174" s="25"/>
      <c r="F174" s="26"/>
    </row>
    <row r="175" spans="1:6" ht="36" customHeight="1" x14ac:dyDescent="0.25">
      <c r="A175" s="66">
        <v>2</v>
      </c>
      <c r="B175" s="37" t="s">
        <v>234</v>
      </c>
      <c r="C175" s="25" t="s">
        <v>235</v>
      </c>
      <c r="D175" s="26">
        <v>71000</v>
      </c>
      <c r="E175" s="25" t="s">
        <v>236</v>
      </c>
      <c r="F175" s="26">
        <v>30000</v>
      </c>
    </row>
    <row r="176" spans="1:6" ht="25.5" customHeight="1" x14ac:dyDescent="0.25">
      <c r="A176" s="66">
        <v>3</v>
      </c>
      <c r="B176" s="37" t="s">
        <v>18</v>
      </c>
      <c r="C176" s="37" t="s">
        <v>75</v>
      </c>
      <c r="D176" s="24">
        <v>86000</v>
      </c>
      <c r="E176" s="37" t="s">
        <v>76</v>
      </c>
      <c r="F176" s="24">
        <v>150000</v>
      </c>
    </row>
    <row r="177" spans="1:6" ht="25.5" customHeight="1" x14ac:dyDescent="0.25">
      <c r="A177" s="181">
        <v>4</v>
      </c>
      <c r="B177" s="169" t="s">
        <v>237</v>
      </c>
      <c r="C177" s="37" t="s">
        <v>348</v>
      </c>
      <c r="D177" s="24">
        <v>100000</v>
      </c>
      <c r="E177" s="37" t="s">
        <v>251</v>
      </c>
      <c r="F177" s="24">
        <v>87000</v>
      </c>
    </row>
    <row r="178" spans="1:6" ht="25.5" customHeight="1" x14ac:dyDescent="0.25">
      <c r="A178" s="182"/>
      <c r="B178" s="170"/>
      <c r="C178" s="25"/>
      <c r="D178" s="25"/>
      <c r="E178" s="25" t="s">
        <v>250</v>
      </c>
      <c r="F178" s="26">
        <v>158000</v>
      </c>
    </row>
    <row r="179" spans="1:6" ht="25.5" customHeight="1" x14ac:dyDescent="0.25">
      <c r="A179" s="66"/>
      <c r="B179" s="37" t="s">
        <v>112</v>
      </c>
      <c r="C179" s="25"/>
      <c r="D179" s="25"/>
      <c r="E179" s="25"/>
      <c r="F179" s="26"/>
    </row>
    <row r="180" spans="1:6" ht="31.5" customHeight="1" x14ac:dyDescent="0.25">
      <c r="A180" s="66">
        <v>5</v>
      </c>
      <c r="B180" s="44" t="s">
        <v>238</v>
      </c>
      <c r="C180" s="25"/>
      <c r="D180" s="25"/>
      <c r="E180" s="25"/>
      <c r="F180" s="26"/>
    </row>
    <row r="181" spans="1:6" ht="25.5" customHeight="1" x14ac:dyDescent="0.25">
      <c r="A181" s="66">
        <v>6</v>
      </c>
      <c r="B181" s="37" t="s">
        <v>239</v>
      </c>
      <c r="C181" s="25"/>
      <c r="D181" s="25"/>
      <c r="E181" s="25"/>
      <c r="F181" s="26"/>
    </row>
    <row r="182" spans="1:6" ht="25.5" customHeight="1" x14ac:dyDescent="0.25">
      <c r="A182" s="167">
        <v>7</v>
      </c>
      <c r="B182" s="169" t="s">
        <v>213</v>
      </c>
      <c r="C182" s="169" t="s">
        <v>214</v>
      </c>
      <c r="D182" s="184">
        <v>116000</v>
      </c>
      <c r="E182" s="37" t="s">
        <v>215</v>
      </c>
      <c r="F182" s="24">
        <v>100000</v>
      </c>
    </row>
    <row r="183" spans="1:6" ht="25.5" customHeight="1" x14ac:dyDescent="0.25">
      <c r="A183" s="168"/>
      <c r="B183" s="170"/>
      <c r="C183" s="170"/>
      <c r="D183" s="170"/>
      <c r="E183" s="37" t="s">
        <v>217</v>
      </c>
      <c r="F183" s="24">
        <v>123000</v>
      </c>
    </row>
    <row r="184" spans="1:6" ht="25.5" customHeight="1" x14ac:dyDescent="0.25">
      <c r="A184" s="167">
        <v>8</v>
      </c>
      <c r="B184" s="169" t="s">
        <v>218</v>
      </c>
      <c r="C184" s="169" t="s">
        <v>219</v>
      </c>
      <c r="D184" s="184">
        <v>138000</v>
      </c>
      <c r="E184" s="37" t="s">
        <v>220</v>
      </c>
      <c r="F184" s="24">
        <v>110000</v>
      </c>
    </row>
    <row r="185" spans="1:6" ht="25.5" customHeight="1" x14ac:dyDescent="0.25">
      <c r="A185" s="168"/>
      <c r="B185" s="170"/>
      <c r="C185" s="170"/>
      <c r="D185" s="185"/>
      <c r="E185" s="37" t="s">
        <v>221</v>
      </c>
      <c r="F185" s="24">
        <v>125000</v>
      </c>
    </row>
    <row r="188" spans="1:6" ht="18.75" x14ac:dyDescent="0.25">
      <c r="B188" s="21" t="s">
        <v>49</v>
      </c>
    </row>
    <row r="189" spans="1:6" x14ac:dyDescent="0.25">
      <c r="A189" s="65" t="s">
        <v>0</v>
      </c>
      <c r="B189" s="23" t="s">
        <v>1</v>
      </c>
      <c r="C189" s="22" t="s">
        <v>2</v>
      </c>
      <c r="D189" s="22" t="s">
        <v>3</v>
      </c>
      <c r="E189" s="22" t="s">
        <v>4</v>
      </c>
      <c r="F189" s="22" t="s">
        <v>3</v>
      </c>
    </row>
    <row r="190" spans="1:6" ht="26.25" customHeight="1" x14ac:dyDescent="0.25">
      <c r="A190" s="66">
        <v>1</v>
      </c>
      <c r="B190" s="37" t="s">
        <v>15</v>
      </c>
      <c r="C190" s="25" t="s">
        <v>81</v>
      </c>
      <c r="D190" s="37" t="s">
        <v>69</v>
      </c>
      <c r="E190" s="25" t="s">
        <v>249</v>
      </c>
      <c r="F190" s="26">
        <v>109000</v>
      </c>
    </row>
    <row r="191" spans="1:6" ht="26.25" customHeight="1" x14ac:dyDescent="0.25">
      <c r="A191" s="66">
        <v>2</v>
      </c>
      <c r="B191" s="37" t="s">
        <v>24</v>
      </c>
      <c r="C191" s="25" t="s">
        <v>83</v>
      </c>
      <c r="D191" s="26">
        <v>90000</v>
      </c>
      <c r="E191" s="25"/>
      <c r="F191" s="25"/>
    </row>
    <row r="192" spans="1:6" ht="26.25" customHeight="1" x14ac:dyDescent="0.25">
      <c r="A192" s="66">
        <v>3</v>
      </c>
      <c r="B192" s="37" t="s">
        <v>18</v>
      </c>
      <c r="C192" s="37" t="s">
        <v>75</v>
      </c>
      <c r="D192" s="24">
        <v>86000</v>
      </c>
      <c r="E192" s="37" t="s">
        <v>76</v>
      </c>
      <c r="F192" s="24">
        <v>150000</v>
      </c>
    </row>
    <row r="193" spans="1:6" ht="26.25" customHeight="1" x14ac:dyDescent="0.25">
      <c r="A193" s="66"/>
      <c r="B193" s="42" t="s">
        <v>112</v>
      </c>
      <c r="C193" s="37"/>
      <c r="D193" s="24"/>
      <c r="E193" s="37"/>
      <c r="F193" s="24"/>
    </row>
    <row r="194" spans="1:6" ht="26.25" customHeight="1" x14ac:dyDescent="0.25">
      <c r="A194" s="66">
        <v>4</v>
      </c>
      <c r="B194" s="37" t="s">
        <v>240</v>
      </c>
      <c r="C194" s="25"/>
      <c r="D194" s="25"/>
      <c r="E194" s="25"/>
      <c r="F194" s="26"/>
    </row>
    <row r="195" spans="1:6" ht="26.25" customHeight="1" x14ac:dyDescent="0.25">
      <c r="A195" s="167">
        <v>5</v>
      </c>
      <c r="B195" s="169" t="s">
        <v>213</v>
      </c>
      <c r="C195" s="169" t="s">
        <v>214</v>
      </c>
      <c r="D195" s="184">
        <v>116000</v>
      </c>
      <c r="E195" s="37" t="s">
        <v>215</v>
      </c>
      <c r="F195" s="24">
        <v>100000</v>
      </c>
    </row>
    <row r="196" spans="1:6" ht="26.25" customHeight="1" x14ac:dyDescent="0.25">
      <c r="A196" s="168"/>
      <c r="B196" s="170"/>
      <c r="C196" s="170"/>
      <c r="D196" s="170"/>
      <c r="E196" s="37" t="s">
        <v>217</v>
      </c>
      <c r="F196" s="24">
        <v>123000</v>
      </c>
    </row>
    <row r="197" spans="1:6" ht="26.25" customHeight="1" x14ac:dyDescent="0.25">
      <c r="A197" s="167">
        <v>6</v>
      </c>
      <c r="B197" s="169" t="s">
        <v>218</v>
      </c>
      <c r="C197" s="169" t="s">
        <v>219</v>
      </c>
      <c r="D197" s="184">
        <v>138000</v>
      </c>
      <c r="E197" s="37" t="s">
        <v>220</v>
      </c>
      <c r="F197" s="24">
        <v>95000</v>
      </c>
    </row>
    <row r="198" spans="1:6" ht="26.25" customHeight="1" x14ac:dyDescent="0.25">
      <c r="A198" s="168"/>
      <c r="B198" s="170"/>
      <c r="C198" s="170"/>
      <c r="D198" s="185"/>
      <c r="E198" s="37" t="s">
        <v>221</v>
      </c>
      <c r="F198" s="24">
        <v>125000</v>
      </c>
    </row>
  </sheetData>
  <mergeCells count="149">
    <mergeCell ref="A156:A157"/>
    <mergeCell ref="B156:B157"/>
    <mergeCell ref="C156:C157"/>
    <mergeCell ref="D156:D157"/>
    <mergeCell ref="A177:A178"/>
    <mergeCell ref="B177:B178"/>
    <mergeCell ref="A145:A146"/>
    <mergeCell ref="B145:B146"/>
    <mergeCell ref="D105:D106"/>
    <mergeCell ref="A32:A33"/>
    <mergeCell ref="C129:C130"/>
    <mergeCell ref="D129:D130"/>
    <mergeCell ref="B129:B130"/>
    <mergeCell ref="A129:A130"/>
    <mergeCell ref="D166:D167"/>
    <mergeCell ref="A168:A169"/>
    <mergeCell ref="B168:B169"/>
    <mergeCell ref="C168:C169"/>
    <mergeCell ref="D168:D169"/>
    <mergeCell ref="A162:A163"/>
    <mergeCell ref="B162:B163"/>
    <mergeCell ref="A166:A167"/>
    <mergeCell ref="B166:B167"/>
    <mergeCell ref="C166:C167"/>
    <mergeCell ref="A148:A149"/>
    <mergeCell ref="B148:B149"/>
    <mergeCell ref="C148:C149"/>
    <mergeCell ref="D148:D149"/>
    <mergeCell ref="A195:A196"/>
    <mergeCell ref="B195:B196"/>
    <mergeCell ref="C195:C196"/>
    <mergeCell ref="D195:D196"/>
    <mergeCell ref="A197:A198"/>
    <mergeCell ref="B197:B198"/>
    <mergeCell ref="C197:C198"/>
    <mergeCell ref="D197:D198"/>
    <mergeCell ref="A182:A183"/>
    <mergeCell ref="B182:B183"/>
    <mergeCell ref="C182:C183"/>
    <mergeCell ref="D182:D183"/>
    <mergeCell ref="A184:A185"/>
    <mergeCell ref="B184:B185"/>
    <mergeCell ref="C184:C185"/>
    <mergeCell ref="D184:D185"/>
    <mergeCell ref="A150:A151"/>
    <mergeCell ref="B150:B151"/>
    <mergeCell ref="C150:C151"/>
    <mergeCell ref="D150:D151"/>
    <mergeCell ref="D127:D128"/>
    <mergeCell ref="A134:A135"/>
    <mergeCell ref="B134:B135"/>
    <mergeCell ref="C134:C135"/>
    <mergeCell ref="D134:D135"/>
    <mergeCell ref="A139:A140"/>
    <mergeCell ref="B139:B140"/>
    <mergeCell ref="C139:C140"/>
    <mergeCell ref="D139:D140"/>
    <mergeCell ref="A87:A88"/>
    <mergeCell ref="B87:B88"/>
    <mergeCell ref="C87:C88"/>
    <mergeCell ref="D87:D88"/>
    <mergeCell ref="A73:A74"/>
    <mergeCell ref="B73:B74"/>
    <mergeCell ref="C73:C74"/>
    <mergeCell ref="D73:D74"/>
    <mergeCell ref="A114:A115"/>
    <mergeCell ref="B114:B115"/>
    <mergeCell ref="C98:C99"/>
    <mergeCell ref="D98:D99"/>
    <mergeCell ref="A101:A102"/>
    <mergeCell ref="B101:B102"/>
    <mergeCell ref="A103:A104"/>
    <mergeCell ref="B103:B104"/>
    <mergeCell ref="C103:C104"/>
    <mergeCell ref="D103:D104"/>
    <mergeCell ref="A80:A82"/>
    <mergeCell ref="B80:B82"/>
    <mergeCell ref="A97:A99"/>
    <mergeCell ref="B97:B99"/>
    <mergeCell ref="C64:C67"/>
    <mergeCell ref="D64:D67"/>
    <mergeCell ref="C71:C72"/>
    <mergeCell ref="D71:D72"/>
    <mergeCell ref="A158:A159"/>
    <mergeCell ref="B158:B159"/>
    <mergeCell ref="A141:A142"/>
    <mergeCell ref="B141:B142"/>
    <mergeCell ref="A127:A128"/>
    <mergeCell ref="B127:B128"/>
    <mergeCell ref="C127:C128"/>
    <mergeCell ref="A105:A106"/>
    <mergeCell ref="B105:B106"/>
    <mergeCell ref="C105:C106"/>
    <mergeCell ref="C81:C82"/>
    <mergeCell ref="D81:D82"/>
    <mergeCell ref="A85:A86"/>
    <mergeCell ref="B85:B86"/>
    <mergeCell ref="C85:C86"/>
    <mergeCell ref="D85:D86"/>
    <mergeCell ref="A83:A84"/>
    <mergeCell ref="B83:B84"/>
    <mergeCell ref="A69:A70"/>
    <mergeCell ref="B69:B70"/>
    <mergeCell ref="A71:A72"/>
    <mergeCell ref="B71:B72"/>
    <mergeCell ref="A12:A13"/>
    <mergeCell ref="B12:B13"/>
    <mergeCell ref="A16:A17"/>
    <mergeCell ref="B16:B17"/>
    <mergeCell ref="A30:A31"/>
    <mergeCell ref="B30:B31"/>
    <mergeCell ref="A34:A35"/>
    <mergeCell ref="B34:B35"/>
    <mergeCell ref="A50:A51"/>
    <mergeCell ref="A64:A67"/>
    <mergeCell ref="B64:B67"/>
    <mergeCell ref="A26:A28"/>
    <mergeCell ref="B26:B28"/>
    <mergeCell ref="A44:A46"/>
    <mergeCell ref="B44:B46"/>
    <mergeCell ref="A2:F2"/>
    <mergeCell ref="C9:C10"/>
    <mergeCell ref="D9:D10"/>
    <mergeCell ref="C34:C35"/>
    <mergeCell ref="D34:D35"/>
    <mergeCell ref="C27:C28"/>
    <mergeCell ref="D27:D28"/>
    <mergeCell ref="A14:A15"/>
    <mergeCell ref="B14:B15"/>
    <mergeCell ref="C14:C15"/>
    <mergeCell ref="D14:D15"/>
    <mergeCell ref="B32:B33"/>
    <mergeCell ref="C32:C33"/>
    <mergeCell ref="D32:D33"/>
    <mergeCell ref="C16:C17"/>
    <mergeCell ref="D16:D17"/>
    <mergeCell ref="A8:A10"/>
    <mergeCell ref="B8:B10"/>
    <mergeCell ref="C45:C46"/>
    <mergeCell ref="D45:D46"/>
    <mergeCell ref="A48:A49"/>
    <mergeCell ref="B48:B49"/>
    <mergeCell ref="B50:B51"/>
    <mergeCell ref="C50:C51"/>
    <mergeCell ref="D50:D51"/>
    <mergeCell ref="A52:A53"/>
    <mergeCell ref="B52:B53"/>
    <mergeCell ref="C52:C53"/>
    <mergeCell ref="D52:D53"/>
  </mergeCells>
  <pageMargins left="0.7" right="0.7" top="0.75" bottom="0.75" header="0.3" footer="0.3"/>
  <pageSetup paperSize="124" scale="66" fitToHeight="0" orientation="landscape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topLeftCell="A133" zoomScaleNormal="100" workbookViewId="0">
      <selection activeCell="G81" sqref="G81"/>
    </sheetView>
  </sheetViews>
  <sheetFormatPr defaultRowHeight="15.75" x14ac:dyDescent="0.25"/>
  <cols>
    <col min="1" max="1" width="4.25" style="14" customWidth="1"/>
    <col min="2" max="2" width="36.625" style="4" customWidth="1"/>
    <col min="3" max="3" width="40.875" customWidth="1"/>
    <col min="4" max="4" width="9.125" style="132" customWidth="1"/>
    <col min="5" max="5" width="54.125" customWidth="1"/>
    <col min="6" max="6" width="8.75" customWidth="1"/>
  </cols>
  <sheetData>
    <row r="1" spans="1:6" ht="197.45" customHeight="1" x14ac:dyDescent="0.35">
      <c r="A1" s="165" t="s">
        <v>352</v>
      </c>
      <c r="B1" s="166"/>
      <c r="C1" s="166"/>
      <c r="D1" s="166"/>
      <c r="E1" s="166"/>
      <c r="F1" s="166"/>
    </row>
    <row r="2" spans="1:6" s="11" customFormat="1" ht="21.75" customHeight="1" x14ac:dyDescent="0.3">
      <c r="A2" s="27"/>
      <c r="B2" s="28"/>
      <c r="C2" s="28"/>
      <c r="D2" s="127"/>
      <c r="E2" s="28"/>
      <c r="F2" s="28"/>
    </row>
    <row r="3" spans="1:6" s="11" customFormat="1" ht="21.75" customHeight="1" x14ac:dyDescent="0.3">
      <c r="A3" s="27"/>
      <c r="B3" s="28"/>
      <c r="C3" s="28"/>
      <c r="D3" s="127"/>
      <c r="E3" s="28"/>
      <c r="F3" s="28"/>
    </row>
    <row r="4" spans="1:6" x14ac:dyDescent="0.25">
      <c r="A4" s="196" t="s">
        <v>316</v>
      </c>
      <c r="B4" s="196"/>
      <c r="C4" s="116"/>
      <c r="D4" s="117"/>
      <c r="E4" s="116"/>
      <c r="F4" s="117"/>
    </row>
    <row r="5" spans="1:6" x14ac:dyDescent="0.25">
      <c r="A5" s="94" t="s">
        <v>0</v>
      </c>
      <c r="B5" s="118" t="s">
        <v>1</v>
      </c>
      <c r="C5" s="118" t="s">
        <v>2</v>
      </c>
      <c r="D5" s="119" t="s">
        <v>257</v>
      </c>
      <c r="E5" s="118" t="s">
        <v>4</v>
      </c>
      <c r="F5" s="119" t="s">
        <v>257</v>
      </c>
    </row>
    <row r="6" spans="1:6" ht="34.5" customHeight="1" x14ac:dyDescent="0.25">
      <c r="A6" s="74">
        <v>1</v>
      </c>
      <c r="B6" s="107" t="s">
        <v>253</v>
      </c>
      <c r="C6" s="75"/>
      <c r="D6" s="128"/>
      <c r="E6" s="75" t="s">
        <v>263</v>
      </c>
      <c r="F6" s="89">
        <v>120000</v>
      </c>
    </row>
    <row r="7" spans="1:6" ht="34.5" customHeight="1" x14ac:dyDescent="0.25">
      <c r="A7" s="77">
        <v>2</v>
      </c>
      <c r="B7" s="75" t="s">
        <v>254</v>
      </c>
      <c r="C7" s="75" t="s">
        <v>265</v>
      </c>
      <c r="D7" s="121">
        <v>61000</v>
      </c>
      <c r="E7" s="85"/>
      <c r="F7" s="90"/>
    </row>
    <row r="8" spans="1:6" ht="34.5" customHeight="1" x14ac:dyDescent="0.25">
      <c r="A8" s="199">
        <v>3</v>
      </c>
      <c r="B8" s="214" t="s">
        <v>26</v>
      </c>
      <c r="C8" s="214" t="s">
        <v>269</v>
      </c>
      <c r="D8" s="236">
        <v>96000</v>
      </c>
      <c r="E8" s="104" t="s">
        <v>255</v>
      </c>
      <c r="F8" s="120">
        <v>175000</v>
      </c>
    </row>
    <row r="9" spans="1:6" s="11" customFormat="1" ht="34.5" customHeight="1" x14ac:dyDescent="0.25">
      <c r="A9" s="234"/>
      <c r="B9" s="235"/>
      <c r="C9" s="235"/>
      <c r="D9" s="237"/>
      <c r="E9" s="25" t="s">
        <v>372</v>
      </c>
      <c r="F9" s="26">
        <v>459000</v>
      </c>
    </row>
    <row r="10" spans="1:6" s="11" customFormat="1" ht="34.5" customHeight="1" x14ac:dyDescent="0.25">
      <c r="A10" s="200"/>
      <c r="B10" s="215"/>
      <c r="C10" s="215"/>
      <c r="D10" s="238"/>
      <c r="E10" s="82" t="s">
        <v>373</v>
      </c>
      <c r="F10" s="120">
        <v>375000</v>
      </c>
    </row>
    <row r="11" spans="1:6" ht="34.5" customHeight="1" x14ac:dyDescent="0.25">
      <c r="A11" s="77">
        <v>4</v>
      </c>
      <c r="B11" s="75" t="s">
        <v>24</v>
      </c>
      <c r="C11" s="82" t="s">
        <v>272</v>
      </c>
      <c r="D11" s="83">
        <v>90000</v>
      </c>
      <c r="E11" s="25"/>
      <c r="F11" s="25"/>
    </row>
    <row r="12" spans="1:6" s="11" customFormat="1" ht="34.5" customHeight="1" x14ac:dyDescent="0.25">
      <c r="A12" s="201">
        <v>5</v>
      </c>
      <c r="B12" s="194" t="s">
        <v>256</v>
      </c>
      <c r="C12" s="194" t="s">
        <v>106</v>
      </c>
      <c r="D12" s="203">
        <v>86000</v>
      </c>
      <c r="E12" s="85" t="s">
        <v>266</v>
      </c>
      <c r="F12" s="87">
        <v>150000</v>
      </c>
    </row>
    <row r="13" spans="1:6" ht="34.5" customHeight="1" x14ac:dyDescent="0.25">
      <c r="A13" s="202"/>
      <c r="B13" s="195"/>
      <c r="C13" s="195"/>
      <c r="D13" s="204"/>
      <c r="E13" s="25" t="s">
        <v>267</v>
      </c>
      <c r="F13" s="26">
        <v>41000</v>
      </c>
    </row>
    <row r="14" spans="1:6" ht="34.5" customHeight="1" x14ac:dyDescent="0.25">
      <c r="A14" s="80">
        <v>6</v>
      </c>
      <c r="B14" s="113" t="s">
        <v>22</v>
      </c>
      <c r="C14" s="113" t="s">
        <v>315</v>
      </c>
      <c r="D14" s="130">
        <v>111000</v>
      </c>
      <c r="E14" s="88" t="s">
        <v>264</v>
      </c>
      <c r="F14" s="89">
        <v>95000</v>
      </c>
    </row>
    <row r="15" spans="1:6" s="11" customFormat="1" ht="34.5" customHeight="1" x14ac:dyDescent="0.25">
      <c r="A15" s="84">
        <v>7</v>
      </c>
      <c r="B15" s="75" t="s">
        <v>56</v>
      </c>
      <c r="C15" s="75"/>
      <c r="D15" s="121"/>
      <c r="E15" s="88"/>
      <c r="F15" s="90"/>
    </row>
    <row r="16" spans="1:6" s="11" customFormat="1" ht="21.75" customHeight="1" x14ac:dyDescent="0.25">
      <c r="A16" s="108"/>
      <c r="B16" s="109"/>
      <c r="C16" s="110"/>
      <c r="D16" s="131"/>
      <c r="E16" s="111"/>
      <c r="F16" s="112"/>
    </row>
    <row r="17" spans="1:6" x14ac:dyDescent="0.25">
      <c r="A17" s="205" t="s">
        <v>271</v>
      </c>
      <c r="B17" s="205"/>
      <c r="C17" s="92"/>
      <c r="D17" s="93"/>
      <c r="E17" s="92"/>
      <c r="F17" s="93"/>
    </row>
    <row r="18" spans="1:6" x14ac:dyDescent="0.25">
      <c r="A18" s="94" t="s">
        <v>0</v>
      </c>
      <c r="B18" s="95" t="s">
        <v>1</v>
      </c>
      <c r="C18" s="95" t="s">
        <v>2</v>
      </c>
      <c r="D18" s="96" t="s">
        <v>257</v>
      </c>
      <c r="E18" s="95" t="s">
        <v>4</v>
      </c>
      <c r="F18" s="96" t="s">
        <v>257</v>
      </c>
    </row>
    <row r="19" spans="1:6" ht="30.75" customHeight="1" x14ac:dyDescent="0.25">
      <c r="A19" s="192">
        <v>1</v>
      </c>
      <c r="B19" s="194" t="s">
        <v>258</v>
      </c>
      <c r="C19" s="25" t="s">
        <v>77</v>
      </c>
      <c r="D19" s="86">
        <v>99000</v>
      </c>
      <c r="E19" s="197"/>
      <c r="F19" s="199"/>
    </row>
    <row r="20" spans="1:6" ht="30.75" customHeight="1" x14ac:dyDescent="0.25">
      <c r="A20" s="193"/>
      <c r="B20" s="195"/>
      <c r="C20" s="25" t="s">
        <v>78</v>
      </c>
      <c r="D20" s="86">
        <v>89000</v>
      </c>
      <c r="E20" s="198"/>
      <c r="F20" s="200"/>
    </row>
    <row r="21" spans="1:6" ht="30.75" customHeight="1" x14ac:dyDescent="0.25">
      <c r="A21" s="97">
        <v>2</v>
      </c>
      <c r="B21" s="75" t="s">
        <v>259</v>
      </c>
      <c r="C21" s="75" t="s">
        <v>268</v>
      </c>
      <c r="D21" s="76">
        <v>61000</v>
      </c>
      <c r="E21" s="12"/>
      <c r="F21" s="12"/>
    </row>
    <row r="22" spans="1:6" ht="30.75" customHeight="1" x14ac:dyDescent="0.25">
      <c r="A22" s="99">
        <v>3</v>
      </c>
      <c r="B22" s="75" t="s">
        <v>25</v>
      </c>
      <c r="C22" s="88" t="s">
        <v>84</v>
      </c>
      <c r="D22" s="121">
        <v>60000</v>
      </c>
      <c r="E22" s="12"/>
      <c r="F22" s="12"/>
    </row>
    <row r="23" spans="1:6" ht="30.75" customHeight="1" x14ac:dyDescent="0.25">
      <c r="A23" s="199">
        <v>4</v>
      </c>
      <c r="B23" s="214" t="s">
        <v>26</v>
      </c>
      <c r="C23" s="214" t="s">
        <v>269</v>
      </c>
      <c r="D23" s="236">
        <v>96000</v>
      </c>
      <c r="E23" s="104" t="s">
        <v>255</v>
      </c>
      <c r="F23" s="120">
        <v>175000</v>
      </c>
    </row>
    <row r="24" spans="1:6" s="11" customFormat="1" ht="30.75" customHeight="1" x14ac:dyDescent="0.25">
      <c r="A24" s="234"/>
      <c r="B24" s="235"/>
      <c r="C24" s="235"/>
      <c r="D24" s="237"/>
      <c r="E24" s="25" t="s">
        <v>372</v>
      </c>
      <c r="F24" s="26">
        <v>459000</v>
      </c>
    </row>
    <row r="25" spans="1:6" s="11" customFormat="1" ht="30.75" customHeight="1" x14ac:dyDescent="0.25">
      <c r="A25" s="200"/>
      <c r="B25" s="215"/>
      <c r="C25" s="215"/>
      <c r="D25" s="238"/>
      <c r="E25" s="82" t="s">
        <v>373</v>
      </c>
      <c r="F25" s="120">
        <v>375000</v>
      </c>
    </row>
    <row r="26" spans="1:6" ht="30.75" customHeight="1" x14ac:dyDescent="0.25">
      <c r="A26" s="84">
        <v>5</v>
      </c>
      <c r="B26" s="75" t="s">
        <v>260</v>
      </c>
      <c r="C26" s="75" t="s">
        <v>273</v>
      </c>
      <c r="D26" s="121">
        <v>94000</v>
      </c>
      <c r="E26" s="75"/>
      <c r="F26" s="101"/>
    </row>
    <row r="27" spans="1:6" ht="30.75" customHeight="1" x14ac:dyDescent="0.25">
      <c r="A27" s="199">
        <v>6</v>
      </c>
      <c r="B27" s="194" t="s">
        <v>27</v>
      </c>
      <c r="C27" s="194" t="s">
        <v>274</v>
      </c>
      <c r="D27" s="203">
        <v>100000</v>
      </c>
      <c r="E27" s="37" t="s">
        <v>250</v>
      </c>
      <c r="F27" s="81">
        <v>158000</v>
      </c>
    </row>
    <row r="28" spans="1:6" ht="30.75" customHeight="1" x14ac:dyDescent="0.25">
      <c r="A28" s="200"/>
      <c r="B28" s="206"/>
      <c r="C28" s="195"/>
      <c r="D28" s="210"/>
      <c r="E28" s="75" t="s">
        <v>261</v>
      </c>
      <c r="F28" s="98">
        <v>87000</v>
      </c>
    </row>
    <row r="29" spans="1:6" ht="30.75" customHeight="1" x14ac:dyDescent="0.25">
      <c r="A29" s="201">
        <v>7</v>
      </c>
      <c r="B29" s="211" t="s">
        <v>31</v>
      </c>
      <c r="C29" s="194" t="s">
        <v>275</v>
      </c>
      <c r="D29" s="212">
        <v>96000</v>
      </c>
      <c r="E29" s="104"/>
      <c r="F29" s="83"/>
    </row>
    <row r="30" spans="1:6" ht="30.75" customHeight="1" x14ac:dyDescent="0.25">
      <c r="A30" s="202"/>
      <c r="B30" s="195"/>
      <c r="C30" s="195"/>
      <c r="D30" s="212"/>
      <c r="E30" s="25" t="s">
        <v>202</v>
      </c>
      <c r="F30" s="26">
        <v>120000</v>
      </c>
    </row>
    <row r="31" spans="1:6" s="11" customFormat="1" ht="30.75" customHeight="1" x14ac:dyDescent="0.25">
      <c r="A31" s="108"/>
      <c r="B31" s="109"/>
      <c r="C31" s="110"/>
      <c r="D31" s="131"/>
      <c r="E31" s="43"/>
      <c r="F31" s="69"/>
    </row>
    <row r="32" spans="1:6" s="11" customFormat="1" ht="24" customHeight="1" x14ac:dyDescent="0.25">
      <c r="A32" s="205" t="s">
        <v>270</v>
      </c>
      <c r="B32" s="205"/>
      <c r="C32" s="92"/>
      <c r="D32" s="93"/>
      <c r="E32" s="92"/>
      <c r="F32" s="93"/>
    </row>
    <row r="33" spans="1:6" s="11" customFormat="1" ht="24" customHeight="1" x14ac:dyDescent="0.25">
      <c r="A33" s="94" t="s">
        <v>0</v>
      </c>
      <c r="B33" s="118" t="s">
        <v>1</v>
      </c>
      <c r="C33" s="118" t="s">
        <v>2</v>
      </c>
      <c r="D33" s="119" t="s">
        <v>257</v>
      </c>
      <c r="E33" s="118" t="s">
        <v>4</v>
      </c>
      <c r="F33" s="119" t="s">
        <v>257</v>
      </c>
    </row>
    <row r="34" spans="1:6" s="11" customFormat="1" ht="30.75" customHeight="1" x14ac:dyDescent="0.25">
      <c r="A34" s="192">
        <v>1</v>
      </c>
      <c r="B34" s="194" t="s">
        <v>258</v>
      </c>
      <c r="C34" s="25" t="s">
        <v>77</v>
      </c>
      <c r="D34" s="86">
        <v>99000</v>
      </c>
      <c r="E34" s="197"/>
      <c r="F34" s="199"/>
    </row>
    <row r="35" spans="1:6" s="11" customFormat="1" ht="30.75" customHeight="1" x14ac:dyDescent="0.25">
      <c r="A35" s="193"/>
      <c r="B35" s="195"/>
      <c r="C35" s="25" t="s">
        <v>78</v>
      </c>
      <c r="D35" s="86">
        <v>89000</v>
      </c>
      <c r="E35" s="198"/>
      <c r="F35" s="200"/>
    </row>
    <row r="36" spans="1:6" s="11" customFormat="1" ht="30.75" customHeight="1" x14ac:dyDescent="0.25">
      <c r="A36" s="97">
        <v>2</v>
      </c>
      <c r="B36" s="75" t="s">
        <v>259</v>
      </c>
      <c r="C36" s="75" t="s">
        <v>268</v>
      </c>
      <c r="D36" s="76">
        <v>61000</v>
      </c>
      <c r="E36" s="12"/>
      <c r="F36" s="12"/>
    </row>
    <row r="37" spans="1:6" s="11" customFormat="1" ht="30.75" customHeight="1" x14ac:dyDescent="0.25">
      <c r="A37" s="99">
        <v>3</v>
      </c>
      <c r="B37" s="75" t="s">
        <v>25</v>
      </c>
      <c r="C37" s="88" t="s">
        <v>84</v>
      </c>
      <c r="D37" s="121">
        <v>60000</v>
      </c>
      <c r="E37" s="12"/>
      <c r="F37" s="12"/>
    </row>
    <row r="38" spans="1:6" s="11" customFormat="1" ht="30.75" customHeight="1" x14ac:dyDescent="0.25">
      <c r="A38" s="199">
        <v>4</v>
      </c>
      <c r="B38" s="214" t="s">
        <v>26</v>
      </c>
      <c r="C38" s="214" t="s">
        <v>269</v>
      </c>
      <c r="D38" s="236">
        <v>96000</v>
      </c>
      <c r="E38" s="104" t="s">
        <v>255</v>
      </c>
      <c r="F38" s="120">
        <v>175000</v>
      </c>
    </row>
    <row r="39" spans="1:6" s="11" customFormat="1" ht="30.75" customHeight="1" x14ac:dyDescent="0.25">
      <c r="A39" s="234"/>
      <c r="B39" s="235"/>
      <c r="C39" s="235"/>
      <c r="D39" s="237"/>
      <c r="E39" s="25" t="s">
        <v>372</v>
      </c>
      <c r="F39" s="26">
        <v>459000</v>
      </c>
    </row>
    <row r="40" spans="1:6" s="11" customFormat="1" ht="30.75" customHeight="1" x14ac:dyDescent="0.25">
      <c r="A40" s="200"/>
      <c r="B40" s="215"/>
      <c r="C40" s="215"/>
      <c r="D40" s="238"/>
      <c r="E40" s="82" t="s">
        <v>373</v>
      </c>
      <c r="F40" s="120">
        <v>375000</v>
      </c>
    </row>
    <row r="41" spans="1:6" s="11" customFormat="1" ht="30.75" customHeight="1" x14ac:dyDescent="0.25">
      <c r="A41" s="84">
        <v>5</v>
      </c>
      <c r="B41" s="75" t="s">
        <v>260</v>
      </c>
      <c r="C41" s="75" t="s">
        <v>273</v>
      </c>
      <c r="D41" s="121">
        <v>94000</v>
      </c>
      <c r="E41" s="75"/>
      <c r="F41" s="101"/>
    </row>
    <row r="42" spans="1:6" s="11" customFormat="1" ht="30.75" customHeight="1" x14ac:dyDescent="0.25">
      <c r="A42" s="199">
        <v>6</v>
      </c>
      <c r="B42" s="194" t="s">
        <v>27</v>
      </c>
      <c r="C42" s="194" t="s">
        <v>274</v>
      </c>
      <c r="D42" s="203">
        <v>100000</v>
      </c>
      <c r="E42" s="37" t="s">
        <v>250</v>
      </c>
      <c r="F42" s="81">
        <v>190000</v>
      </c>
    </row>
    <row r="43" spans="1:6" s="11" customFormat="1" ht="30.75" customHeight="1" x14ac:dyDescent="0.25">
      <c r="A43" s="200"/>
      <c r="B43" s="206"/>
      <c r="C43" s="195"/>
      <c r="D43" s="210"/>
      <c r="E43" s="75" t="s">
        <v>261</v>
      </c>
      <c r="F43" s="98">
        <v>87000</v>
      </c>
    </row>
    <row r="44" spans="1:6" s="11" customFormat="1" ht="30.75" customHeight="1" x14ac:dyDescent="0.25">
      <c r="A44" s="201">
        <v>7</v>
      </c>
      <c r="B44" s="211" t="s">
        <v>31</v>
      </c>
      <c r="C44" s="194" t="s">
        <v>275</v>
      </c>
      <c r="D44" s="212">
        <v>96000</v>
      </c>
      <c r="E44" s="104"/>
      <c r="F44" s="83"/>
    </row>
    <row r="45" spans="1:6" s="11" customFormat="1" ht="30.75" customHeight="1" x14ac:dyDescent="0.25">
      <c r="A45" s="202"/>
      <c r="B45" s="195"/>
      <c r="C45" s="195"/>
      <c r="D45" s="212"/>
      <c r="E45" s="25" t="s">
        <v>202</v>
      </c>
      <c r="F45" s="26">
        <v>120000</v>
      </c>
    </row>
    <row r="46" spans="1:6" s="11" customFormat="1" ht="30.75" customHeight="1" x14ac:dyDescent="0.25">
      <c r="A46" s="108"/>
      <c r="B46" s="109"/>
      <c r="C46" s="110"/>
      <c r="D46" s="131"/>
      <c r="E46" s="43"/>
      <c r="F46" s="69"/>
    </row>
    <row r="47" spans="1:6" x14ac:dyDescent="0.25">
      <c r="A47" s="205" t="s">
        <v>278</v>
      </c>
      <c r="B47" s="205"/>
      <c r="C47" s="92"/>
      <c r="D47" s="93"/>
      <c r="E47" s="92"/>
      <c r="F47" s="93"/>
    </row>
    <row r="48" spans="1:6" x14ac:dyDescent="0.25">
      <c r="A48" s="94" t="s">
        <v>0</v>
      </c>
      <c r="B48" s="95" t="s">
        <v>1</v>
      </c>
      <c r="C48" s="95" t="s">
        <v>2</v>
      </c>
      <c r="D48" s="96" t="s">
        <v>257</v>
      </c>
      <c r="E48" s="95" t="s">
        <v>4</v>
      </c>
      <c r="F48" s="96" t="s">
        <v>257</v>
      </c>
    </row>
    <row r="49" spans="1:6" s="124" customFormat="1" ht="23.25" customHeight="1" x14ac:dyDescent="0.25">
      <c r="A49" s="84">
        <v>1</v>
      </c>
      <c r="B49" s="122" t="s">
        <v>44</v>
      </c>
      <c r="C49" s="122"/>
      <c r="D49" s="123"/>
      <c r="E49" s="122"/>
      <c r="F49" s="123"/>
    </row>
    <row r="50" spans="1:6" ht="23.25" customHeight="1" x14ac:dyDescent="0.25">
      <c r="A50" s="84">
        <v>2</v>
      </c>
      <c r="B50" s="91" t="s">
        <v>260</v>
      </c>
      <c r="C50" s="75" t="s">
        <v>273</v>
      </c>
      <c r="D50" s="121">
        <v>94000</v>
      </c>
      <c r="E50" s="75"/>
      <c r="F50" s="101"/>
    </row>
    <row r="51" spans="1:6" ht="23.25" customHeight="1" x14ac:dyDescent="0.25">
      <c r="A51" s="199">
        <v>3</v>
      </c>
      <c r="B51" s="189" t="s">
        <v>14</v>
      </c>
      <c r="C51" s="189" t="s">
        <v>276</v>
      </c>
      <c r="D51" s="203">
        <v>127000</v>
      </c>
      <c r="E51" s="75" t="s">
        <v>14</v>
      </c>
      <c r="F51" s="76">
        <v>109000</v>
      </c>
    </row>
    <row r="52" spans="1:6" ht="23.25" customHeight="1" x14ac:dyDescent="0.25">
      <c r="A52" s="200"/>
      <c r="B52" s="207"/>
      <c r="C52" s="190"/>
      <c r="D52" s="204"/>
      <c r="E52" s="75"/>
      <c r="F52" s="78"/>
    </row>
    <row r="53" spans="1:6" ht="23.25" customHeight="1" x14ac:dyDescent="0.25">
      <c r="A53" s="201">
        <v>4</v>
      </c>
      <c r="B53" s="213" t="s">
        <v>31</v>
      </c>
      <c r="C53" s="189" t="s">
        <v>275</v>
      </c>
      <c r="D53" s="208">
        <v>96000</v>
      </c>
      <c r="E53" s="104"/>
      <c r="F53" s="83"/>
    </row>
    <row r="54" spans="1:6" ht="23.25" customHeight="1" x14ac:dyDescent="0.25">
      <c r="A54" s="202"/>
      <c r="B54" s="190"/>
      <c r="C54" s="190"/>
      <c r="D54" s="209"/>
      <c r="E54" s="25" t="s">
        <v>202</v>
      </c>
      <c r="F54" s="26">
        <v>120000</v>
      </c>
    </row>
    <row r="55" spans="1:6" ht="23.25" customHeight="1" x14ac:dyDescent="0.25">
      <c r="A55" s="80">
        <v>5</v>
      </c>
      <c r="B55" s="102" t="s">
        <v>22</v>
      </c>
      <c r="C55" s="102" t="s">
        <v>277</v>
      </c>
      <c r="D55" s="133">
        <v>111000</v>
      </c>
      <c r="E55" s="88" t="s">
        <v>264</v>
      </c>
      <c r="F55" s="89">
        <v>95000</v>
      </c>
    </row>
    <row r="56" spans="1:6" s="11" customFormat="1" ht="23.25" customHeight="1" x14ac:dyDescent="0.25">
      <c r="A56" s="84">
        <v>6</v>
      </c>
      <c r="B56" s="91" t="s">
        <v>46</v>
      </c>
      <c r="C56" s="91"/>
      <c r="D56" s="121"/>
      <c r="E56" s="88"/>
      <c r="F56" s="90"/>
    </row>
    <row r="57" spans="1:6" s="11" customFormat="1" x14ac:dyDescent="0.25">
      <c r="A57" s="108"/>
      <c r="B57" s="125"/>
      <c r="C57" s="126"/>
      <c r="D57" s="131"/>
      <c r="E57" s="111"/>
      <c r="F57" s="112"/>
    </row>
    <row r="58" spans="1:6" x14ac:dyDescent="0.25">
      <c r="A58" s="205" t="s">
        <v>282</v>
      </c>
      <c r="B58" s="205"/>
      <c r="C58" s="92"/>
      <c r="D58" s="93"/>
      <c r="E58" s="92"/>
      <c r="F58" s="93"/>
    </row>
    <row r="59" spans="1:6" x14ac:dyDescent="0.25">
      <c r="A59" s="94" t="s">
        <v>0</v>
      </c>
      <c r="B59" s="95" t="s">
        <v>1</v>
      </c>
      <c r="C59" s="95" t="s">
        <v>2</v>
      </c>
      <c r="D59" s="96" t="s">
        <v>257</v>
      </c>
      <c r="E59" s="95" t="s">
        <v>4</v>
      </c>
      <c r="F59" s="96" t="s">
        <v>257</v>
      </c>
    </row>
    <row r="60" spans="1:6" ht="26.25" customHeight="1" x14ac:dyDescent="0.25">
      <c r="A60" s="99">
        <v>1</v>
      </c>
      <c r="B60" s="91" t="s">
        <v>25</v>
      </c>
      <c r="C60" s="88" t="s">
        <v>283</v>
      </c>
      <c r="D60" s="121">
        <v>60000</v>
      </c>
      <c r="E60" s="88"/>
      <c r="F60" s="100"/>
    </row>
    <row r="61" spans="1:6" s="11" customFormat="1" ht="26.25" customHeight="1" x14ac:dyDescent="0.25">
      <c r="A61" s="134"/>
      <c r="B61" s="102" t="s">
        <v>44</v>
      </c>
      <c r="C61" s="135"/>
      <c r="D61" s="136"/>
      <c r="E61" s="88"/>
      <c r="F61" s="100"/>
    </row>
    <row r="62" spans="1:6" ht="26.25" customHeight="1" x14ac:dyDescent="0.25">
      <c r="A62" s="199">
        <v>2</v>
      </c>
      <c r="B62" s="214" t="s">
        <v>194</v>
      </c>
      <c r="C62" s="214" t="s">
        <v>279</v>
      </c>
      <c r="D62" s="216">
        <v>92000</v>
      </c>
      <c r="E62" s="25" t="s">
        <v>205</v>
      </c>
      <c r="F62" s="26">
        <v>67000</v>
      </c>
    </row>
    <row r="63" spans="1:6" ht="26.25" customHeight="1" x14ac:dyDescent="0.25">
      <c r="A63" s="200"/>
      <c r="B63" s="215"/>
      <c r="C63" s="215"/>
      <c r="D63" s="217"/>
      <c r="E63" s="82" t="s">
        <v>280</v>
      </c>
      <c r="F63" s="83">
        <v>131000</v>
      </c>
    </row>
    <row r="64" spans="1:6" ht="30" customHeight="1" x14ac:dyDescent="0.25">
      <c r="A64" s="84">
        <v>3</v>
      </c>
      <c r="B64" s="82" t="s">
        <v>11</v>
      </c>
      <c r="C64" s="105" t="s">
        <v>123</v>
      </c>
      <c r="D64" s="87">
        <v>108000</v>
      </c>
      <c r="E64" s="104" t="s">
        <v>281</v>
      </c>
      <c r="F64" s="83">
        <v>50000</v>
      </c>
    </row>
    <row r="65" spans="1:6" s="11" customFormat="1" ht="26.25" customHeight="1" x14ac:dyDescent="0.25">
      <c r="A65" s="84">
        <v>4</v>
      </c>
      <c r="B65" s="82" t="s">
        <v>56</v>
      </c>
      <c r="C65" s="82"/>
      <c r="D65" s="115"/>
      <c r="E65" s="104"/>
      <c r="F65" s="106"/>
    </row>
    <row r="66" spans="1:6" s="11" customFormat="1" ht="26.25" customHeight="1" x14ac:dyDescent="0.25">
      <c r="A66" s="84">
        <v>5</v>
      </c>
      <c r="B66" s="82" t="s">
        <v>112</v>
      </c>
      <c r="C66" s="82"/>
      <c r="D66" s="115"/>
      <c r="E66" s="104"/>
      <c r="F66" s="106"/>
    </row>
    <row r="67" spans="1:6" s="11" customFormat="1" ht="26.25" customHeight="1" x14ac:dyDescent="0.25">
      <c r="A67" s="84">
        <v>6</v>
      </c>
      <c r="B67" s="82" t="s">
        <v>46</v>
      </c>
      <c r="C67" s="82"/>
      <c r="D67" s="115"/>
      <c r="E67" s="104"/>
      <c r="F67" s="106"/>
    </row>
    <row r="69" spans="1:6" ht="18.75" x14ac:dyDescent="0.3">
      <c r="B69" s="9" t="s">
        <v>287</v>
      </c>
      <c r="C69" s="6"/>
      <c r="D69" s="6"/>
      <c r="E69" s="6"/>
      <c r="F69" s="6"/>
    </row>
    <row r="70" spans="1:6" s="39" customFormat="1" ht="18" customHeight="1" x14ac:dyDescent="0.25">
      <c r="A70" s="15" t="s">
        <v>0</v>
      </c>
      <c r="B70" s="5" t="s">
        <v>1</v>
      </c>
      <c r="C70" s="7" t="s">
        <v>2</v>
      </c>
      <c r="D70" s="7" t="s">
        <v>3</v>
      </c>
      <c r="E70" s="7" t="s">
        <v>4</v>
      </c>
      <c r="F70" s="7" t="s">
        <v>3</v>
      </c>
    </row>
    <row r="71" spans="1:6" s="39" customFormat="1" ht="29.25" customHeight="1" x14ac:dyDescent="0.25">
      <c r="A71" s="66">
        <v>1</v>
      </c>
      <c r="B71" s="37" t="s">
        <v>23</v>
      </c>
      <c r="C71" s="25"/>
      <c r="D71" s="26"/>
      <c r="E71" s="25"/>
      <c r="F71" s="26"/>
    </row>
    <row r="72" spans="1:6" s="39" customFormat="1" ht="29.25" customHeight="1" x14ac:dyDescent="0.25">
      <c r="A72" s="66">
        <v>2</v>
      </c>
      <c r="B72" s="37" t="s">
        <v>25</v>
      </c>
      <c r="C72" s="25" t="s">
        <v>84</v>
      </c>
      <c r="D72" s="26">
        <v>60000</v>
      </c>
      <c r="E72" s="25"/>
      <c r="F72" s="25"/>
    </row>
    <row r="73" spans="1:6" s="39" customFormat="1" ht="34.5" customHeight="1" x14ac:dyDescent="0.25">
      <c r="A73" s="199">
        <v>3</v>
      </c>
      <c r="B73" s="214" t="s">
        <v>26</v>
      </c>
      <c r="C73" s="214" t="s">
        <v>269</v>
      </c>
      <c r="D73" s="236">
        <v>96000</v>
      </c>
      <c r="E73" s="104" t="s">
        <v>255</v>
      </c>
      <c r="F73" s="120">
        <v>175000</v>
      </c>
    </row>
    <row r="74" spans="1:6" s="39" customFormat="1" ht="34.5" customHeight="1" x14ac:dyDescent="0.25">
      <c r="A74" s="234"/>
      <c r="B74" s="235"/>
      <c r="C74" s="235"/>
      <c r="D74" s="237"/>
      <c r="E74" s="25" t="s">
        <v>372</v>
      </c>
      <c r="F74" s="26">
        <v>459000</v>
      </c>
    </row>
    <row r="75" spans="1:6" s="39" customFormat="1" ht="34.5" customHeight="1" x14ac:dyDescent="0.25">
      <c r="A75" s="200"/>
      <c r="B75" s="215"/>
      <c r="C75" s="215"/>
      <c r="D75" s="238"/>
      <c r="E75" s="82" t="s">
        <v>373</v>
      </c>
      <c r="F75" s="120">
        <v>375000</v>
      </c>
    </row>
    <row r="76" spans="1:6" s="39" customFormat="1" ht="29.25" customHeight="1" x14ac:dyDescent="0.25">
      <c r="A76" s="181">
        <v>4</v>
      </c>
      <c r="B76" s="191" t="s">
        <v>27</v>
      </c>
      <c r="C76" s="173" t="s">
        <v>87</v>
      </c>
      <c r="D76" s="175">
        <v>100000</v>
      </c>
      <c r="E76" s="140" t="s">
        <v>88</v>
      </c>
      <c r="F76" s="26">
        <v>158000</v>
      </c>
    </row>
    <row r="77" spans="1:6" s="39" customFormat="1" ht="29.25" customHeight="1" x14ac:dyDescent="0.25">
      <c r="A77" s="182"/>
      <c r="B77" s="191"/>
      <c r="C77" s="174"/>
      <c r="D77" s="183"/>
      <c r="E77" s="25" t="s">
        <v>89</v>
      </c>
      <c r="F77" s="26">
        <v>87000</v>
      </c>
    </row>
    <row r="78" spans="1:6" s="39" customFormat="1" ht="29.25" customHeight="1" x14ac:dyDescent="0.25">
      <c r="A78" s="167">
        <v>5</v>
      </c>
      <c r="B78" s="169" t="s">
        <v>16</v>
      </c>
      <c r="C78" s="169" t="s">
        <v>70</v>
      </c>
      <c r="D78" s="184">
        <v>111000</v>
      </c>
      <c r="E78" s="37" t="s">
        <v>244</v>
      </c>
      <c r="F78" s="24">
        <v>59000</v>
      </c>
    </row>
    <row r="79" spans="1:6" s="39" customFormat="1" ht="29.25" customHeight="1" x14ac:dyDescent="0.25">
      <c r="A79" s="186"/>
      <c r="B79" s="187"/>
      <c r="C79" s="187"/>
      <c r="D79" s="188"/>
      <c r="E79" s="37" t="s">
        <v>284</v>
      </c>
      <c r="F79" s="24">
        <v>150000</v>
      </c>
    </row>
    <row r="80" spans="1:6" s="39" customFormat="1" ht="29.25" customHeight="1" x14ac:dyDescent="0.25">
      <c r="A80" s="186"/>
      <c r="B80" s="187"/>
      <c r="C80" s="187"/>
      <c r="D80" s="188"/>
      <c r="E80" s="37" t="s">
        <v>285</v>
      </c>
      <c r="F80" s="24">
        <v>155000</v>
      </c>
    </row>
    <row r="81" spans="1:6" s="39" customFormat="1" ht="29.25" customHeight="1" x14ac:dyDescent="0.25">
      <c r="A81" s="168"/>
      <c r="B81" s="170"/>
      <c r="C81" s="170"/>
      <c r="D81" s="185"/>
      <c r="E81" s="37" t="s">
        <v>71</v>
      </c>
      <c r="F81" s="24">
        <v>80000</v>
      </c>
    </row>
    <row r="82" spans="1:6" s="39" customFormat="1" ht="29.25" customHeight="1" x14ac:dyDescent="0.25">
      <c r="A82" s="66">
        <v>6</v>
      </c>
      <c r="B82" s="37" t="s">
        <v>24</v>
      </c>
      <c r="C82" s="25" t="s">
        <v>83</v>
      </c>
      <c r="D82" s="26">
        <v>90000</v>
      </c>
      <c r="E82" s="25"/>
      <c r="F82" s="25"/>
    </row>
    <row r="83" spans="1:6" s="39" customFormat="1" ht="29.25" customHeight="1" x14ac:dyDescent="0.25">
      <c r="A83" s="66">
        <v>7</v>
      </c>
      <c r="B83" s="103" t="s">
        <v>112</v>
      </c>
      <c r="C83" s="25"/>
      <c r="D83" s="26"/>
      <c r="E83" s="25"/>
      <c r="F83" s="25"/>
    </row>
    <row r="84" spans="1:6" s="39" customFormat="1" ht="29.25" customHeight="1" x14ac:dyDescent="0.25">
      <c r="A84" s="66">
        <v>8</v>
      </c>
      <c r="B84" s="37" t="s">
        <v>28</v>
      </c>
      <c r="C84" s="25" t="s">
        <v>91</v>
      </c>
      <c r="D84" s="26">
        <v>59000</v>
      </c>
      <c r="E84" s="25"/>
      <c r="F84" s="25"/>
    </row>
    <row r="85" spans="1:6" s="39" customFormat="1" x14ac:dyDescent="0.25">
      <c r="A85" s="14"/>
      <c r="B85" s="4"/>
      <c r="C85" s="11"/>
      <c r="D85" s="11"/>
      <c r="E85" s="11"/>
      <c r="F85" s="11"/>
    </row>
    <row r="86" spans="1:6" s="39" customFormat="1" x14ac:dyDescent="0.25">
      <c r="A86" s="14"/>
      <c r="B86" s="4"/>
      <c r="C86" s="11"/>
      <c r="D86" s="11"/>
      <c r="E86" s="11"/>
      <c r="F86" s="11"/>
    </row>
    <row r="87" spans="1:6" s="39" customFormat="1" ht="18.75" x14ac:dyDescent="0.3">
      <c r="A87" s="14"/>
      <c r="B87" s="9" t="s">
        <v>286</v>
      </c>
      <c r="C87" s="6"/>
      <c r="D87" s="6"/>
      <c r="E87" s="6"/>
      <c r="F87" s="6"/>
    </row>
    <row r="88" spans="1:6" s="39" customFormat="1" x14ac:dyDescent="0.25">
      <c r="A88" s="15" t="s">
        <v>0</v>
      </c>
      <c r="B88" s="5" t="s">
        <v>1</v>
      </c>
      <c r="C88" s="7" t="s">
        <v>2</v>
      </c>
      <c r="D88" s="7" t="s">
        <v>3</v>
      </c>
      <c r="E88" s="7" t="s">
        <v>4</v>
      </c>
      <c r="F88" s="7" t="s">
        <v>3</v>
      </c>
    </row>
    <row r="89" spans="1:6" s="39" customFormat="1" ht="31.5" customHeight="1" x14ac:dyDescent="0.25">
      <c r="A89" s="181">
        <v>1</v>
      </c>
      <c r="B89" s="169" t="s">
        <v>30</v>
      </c>
      <c r="C89" s="25" t="s">
        <v>77</v>
      </c>
      <c r="D89" s="26">
        <v>99000</v>
      </c>
      <c r="E89" s="25"/>
      <c r="F89" s="26"/>
    </row>
    <row r="90" spans="1:6" s="39" customFormat="1" ht="31.5" customHeight="1" x14ac:dyDescent="0.25">
      <c r="A90" s="182"/>
      <c r="B90" s="170"/>
      <c r="C90" s="25" t="s">
        <v>78</v>
      </c>
      <c r="D90" s="26">
        <v>89000</v>
      </c>
      <c r="E90" s="25"/>
      <c r="F90" s="26"/>
    </row>
    <row r="91" spans="1:6" s="39" customFormat="1" ht="31.5" customHeight="1" x14ac:dyDescent="0.25">
      <c r="A91" s="66">
        <v>2</v>
      </c>
      <c r="B91" s="37" t="s">
        <v>15</v>
      </c>
      <c r="C91" s="25" t="s">
        <v>81</v>
      </c>
      <c r="D91" s="37" t="s">
        <v>69</v>
      </c>
      <c r="E91" s="25" t="s">
        <v>249</v>
      </c>
      <c r="F91" s="26">
        <v>109000</v>
      </c>
    </row>
    <row r="92" spans="1:6" s="39" customFormat="1" ht="31.5" customHeight="1" x14ac:dyDescent="0.25">
      <c r="A92" s="199">
        <v>3</v>
      </c>
      <c r="B92" s="214" t="s">
        <v>26</v>
      </c>
      <c r="C92" s="214" t="s">
        <v>269</v>
      </c>
      <c r="D92" s="236">
        <v>96000</v>
      </c>
      <c r="E92" s="104" t="s">
        <v>255</v>
      </c>
      <c r="F92" s="120">
        <v>175000</v>
      </c>
    </row>
    <row r="93" spans="1:6" s="39" customFormat="1" ht="31.5" customHeight="1" x14ac:dyDescent="0.25">
      <c r="A93" s="234"/>
      <c r="B93" s="235"/>
      <c r="C93" s="235"/>
      <c r="D93" s="237"/>
      <c r="E93" s="25" t="s">
        <v>372</v>
      </c>
      <c r="F93" s="26">
        <v>459000</v>
      </c>
    </row>
    <row r="94" spans="1:6" s="39" customFormat="1" ht="31.5" customHeight="1" x14ac:dyDescent="0.25">
      <c r="A94" s="200"/>
      <c r="B94" s="215"/>
      <c r="C94" s="215"/>
      <c r="D94" s="238"/>
      <c r="E94" s="82" t="s">
        <v>373</v>
      </c>
      <c r="F94" s="120">
        <v>375000</v>
      </c>
    </row>
    <row r="95" spans="1:6" s="39" customFormat="1" ht="31.5" customHeight="1" x14ac:dyDescent="0.25">
      <c r="A95" s="181">
        <v>4</v>
      </c>
      <c r="B95" s="169" t="s">
        <v>31</v>
      </c>
      <c r="C95" s="173" t="s">
        <v>90</v>
      </c>
      <c r="D95" s="175">
        <v>96000</v>
      </c>
      <c r="E95" s="37"/>
      <c r="F95" s="26"/>
    </row>
    <row r="96" spans="1:6" s="39" customFormat="1" ht="31.5" customHeight="1" x14ac:dyDescent="0.25">
      <c r="A96" s="182"/>
      <c r="B96" s="170"/>
      <c r="C96" s="174"/>
      <c r="D96" s="183"/>
      <c r="E96" s="25" t="s">
        <v>202</v>
      </c>
      <c r="F96" s="26">
        <v>120000</v>
      </c>
    </row>
    <row r="97" spans="1:6" s="39" customFormat="1" ht="31.5" customHeight="1" x14ac:dyDescent="0.25">
      <c r="A97" s="167">
        <v>5</v>
      </c>
      <c r="B97" s="169" t="s">
        <v>17</v>
      </c>
      <c r="C97" s="48" t="s">
        <v>73</v>
      </c>
      <c r="D97" s="10">
        <v>117000</v>
      </c>
      <c r="E97" s="46"/>
      <c r="F97" s="68"/>
    </row>
    <row r="98" spans="1:6" s="39" customFormat="1" ht="31.5" customHeight="1" x14ac:dyDescent="0.25">
      <c r="A98" s="168"/>
      <c r="B98" s="170"/>
      <c r="C98" s="48" t="s">
        <v>74</v>
      </c>
      <c r="D98" s="24">
        <v>91000</v>
      </c>
      <c r="E98" s="37"/>
      <c r="F98" s="37"/>
    </row>
    <row r="99" spans="1:6" s="39" customFormat="1" ht="31.5" customHeight="1" x14ac:dyDescent="0.25">
      <c r="A99" s="66">
        <v>6</v>
      </c>
      <c r="B99" s="37" t="s">
        <v>22</v>
      </c>
      <c r="C99" s="25" t="s">
        <v>79</v>
      </c>
      <c r="D99" s="26">
        <v>111000</v>
      </c>
      <c r="E99" s="25" t="s">
        <v>80</v>
      </c>
      <c r="F99" s="26">
        <v>95000</v>
      </c>
    </row>
    <row r="100" spans="1:6" s="39" customFormat="1" ht="31.5" customHeight="1" x14ac:dyDescent="0.25">
      <c r="A100" s="66">
        <v>7</v>
      </c>
      <c r="B100" s="103" t="s">
        <v>112</v>
      </c>
      <c r="C100" s="25"/>
      <c r="D100" s="26"/>
      <c r="E100" s="25"/>
      <c r="F100" s="26"/>
    </row>
    <row r="101" spans="1:6" s="39" customFormat="1" ht="31.5" customHeight="1" x14ac:dyDescent="0.25">
      <c r="A101" s="66">
        <v>8</v>
      </c>
      <c r="B101" s="37" t="s">
        <v>28</v>
      </c>
      <c r="C101" s="25" t="s">
        <v>91</v>
      </c>
      <c r="D101" s="26">
        <v>59000</v>
      </c>
      <c r="E101" s="25"/>
      <c r="F101" s="25"/>
    </row>
    <row r="102" spans="1:6" s="39" customFormat="1" x14ac:dyDescent="0.25">
      <c r="A102" s="145"/>
      <c r="B102" s="61"/>
      <c r="C102" s="137"/>
      <c r="D102" s="138"/>
      <c r="E102" s="137"/>
      <c r="F102" s="139"/>
    </row>
    <row r="103" spans="1:6" s="39" customFormat="1" x14ac:dyDescent="0.25">
      <c r="A103" s="14"/>
      <c r="B103" s="4"/>
      <c r="C103" s="11"/>
      <c r="D103" s="11"/>
      <c r="E103" s="11"/>
      <c r="F103" s="11"/>
    </row>
    <row r="104" spans="1:6" s="39" customFormat="1" ht="18.75" x14ac:dyDescent="0.3">
      <c r="A104" s="14"/>
      <c r="B104" s="9" t="s">
        <v>57</v>
      </c>
      <c r="C104" s="6"/>
      <c r="D104" s="6"/>
      <c r="E104" s="6"/>
      <c r="F104" s="6"/>
    </row>
    <row r="105" spans="1:6" s="39" customFormat="1" x14ac:dyDescent="0.25">
      <c r="A105" s="15" t="s">
        <v>0</v>
      </c>
      <c r="B105" s="5" t="s">
        <v>1</v>
      </c>
      <c r="C105" s="7" t="s">
        <v>2</v>
      </c>
      <c r="D105" s="7" t="s">
        <v>3</v>
      </c>
      <c r="E105" s="7" t="s">
        <v>4</v>
      </c>
      <c r="F105" s="7" t="s">
        <v>3</v>
      </c>
    </row>
    <row r="106" spans="1:6" s="39" customFormat="1" ht="22.5" customHeight="1" x14ac:dyDescent="0.25">
      <c r="A106" s="13">
        <v>1</v>
      </c>
      <c r="B106" s="1" t="s">
        <v>35</v>
      </c>
      <c r="C106" s="3"/>
      <c r="D106" s="8"/>
      <c r="E106" s="3"/>
      <c r="F106" s="8"/>
    </row>
    <row r="107" spans="1:6" s="39" customFormat="1" ht="22.5" customHeight="1" x14ac:dyDescent="0.25">
      <c r="A107" s="13">
        <v>3</v>
      </c>
      <c r="B107" s="1" t="s">
        <v>36</v>
      </c>
      <c r="C107" s="3"/>
      <c r="D107" s="3"/>
      <c r="E107" s="3"/>
      <c r="F107" s="3"/>
    </row>
    <row r="108" spans="1:6" s="39" customFormat="1" ht="22.5" customHeight="1" x14ac:dyDescent="0.25">
      <c r="A108" s="13">
        <v>4</v>
      </c>
      <c r="B108" s="1" t="s">
        <v>24</v>
      </c>
      <c r="C108" s="3" t="s">
        <v>83</v>
      </c>
      <c r="D108" s="8">
        <v>90000</v>
      </c>
      <c r="E108" s="3"/>
      <c r="F108" s="8"/>
    </row>
    <row r="109" spans="1:6" s="39" customFormat="1" ht="22.5" customHeight="1" x14ac:dyDescent="0.25">
      <c r="A109" s="13">
        <v>5</v>
      </c>
      <c r="B109" s="4" t="s">
        <v>18</v>
      </c>
      <c r="C109" s="1" t="s">
        <v>75</v>
      </c>
      <c r="D109" s="2">
        <v>86000</v>
      </c>
      <c r="E109" s="1" t="s">
        <v>76</v>
      </c>
      <c r="F109" s="2">
        <v>150000</v>
      </c>
    </row>
    <row r="110" spans="1:6" s="39" customFormat="1" ht="22.5" customHeight="1" x14ac:dyDescent="0.25">
      <c r="A110" s="13">
        <v>6</v>
      </c>
      <c r="B110" s="1" t="s">
        <v>37</v>
      </c>
      <c r="C110" s="3"/>
      <c r="D110" s="3"/>
      <c r="E110" s="3"/>
      <c r="F110" s="8"/>
    </row>
    <row r="111" spans="1:6" s="39" customFormat="1" ht="22.5" customHeight="1" x14ac:dyDescent="0.25">
      <c r="A111" s="13">
        <v>7</v>
      </c>
      <c r="B111" s="103" t="s">
        <v>112</v>
      </c>
      <c r="C111" s="3"/>
      <c r="D111" s="3"/>
      <c r="E111" s="3"/>
      <c r="F111" s="8"/>
    </row>
    <row r="112" spans="1:6" s="39" customFormat="1" ht="22.5" customHeight="1" x14ac:dyDescent="0.25">
      <c r="A112" s="13">
        <v>8</v>
      </c>
      <c r="B112" s="1" t="s">
        <v>288</v>
      </c>
      <c r="C112" s="3"/>
      <c r="D112" s="3"/>
      <c r="E112" s="3"/>
      <c r="F112" s="3"/>
    </row>
    <row r="113" spans="1:6" s="39" customFormat="1" x14ac:dyDescent="0.25">
      <c r="A113" s="14"/>
      <c r="B113" s="4"/>
      <c r="C113" s="11"/>
      <c r="D113" s="11"/>
      <c r="E113" s="11"/>
      <c r="F113" s="11"/>
    </row>
    <row r="114" spans="1:6" s="39" customFormat="1" x14ac:dyDescent="0.25">
      <c r="A114" s="14"/>
      <c r="B114" s="4"/>
      <c r="C114" s="11"/>
      <c r="D114" s="11"/>
      <c r="E114" s="11"/>
      <c r="F114" s="11"/>
    </row>
    <row r="115" spans="1:6" s="39" customFormat="1" ht="18.75" x14ac:dyDescent="0.3">
      <c r="A115" s="14"/>
      <c r="B115" s="9" t="s">
        <v>62</v>
      </c>
      <c r="C115" s="6"/>
      <c r="D115" s="6"/>
      <c r="E115" s="6"/>
      <c r="F115" s="6"/>
    </row>
    <row r="116" spans="1:6" s="39" customFormat="1" x14ac:dyDescent="0.25">
      <c r="A116" s="15" t="s">
        <v>0</v>
      </c>
      <c r="B116" s="5" t="s">
        <v>1</v>
      </c>
      <c r="C116" s="7" t="s">
        <v>2</v>
      </c>
      <c r="D116" s="7" t="s">
        <v>3</v>
      </c>
      <c r="E116" s="7" t="s">
        <v>4</v>
      </c>
      <c r="F116" s="7" t="s">
        <v>3</v>
      </c>
    </row>
    <row r="117" spans="1:6" s="39" customFormat="1" ht="30.75" customHeight="1" x14ac:dyDescent="0.25">
      <c r="A117" s="13">
        <v>1</v>
      </c>
      <c r="B117" s="1" t="s">
        <v>289</v>
      </c>
      <c r="C117" s="3"/>
      <c r="D117" s="8"/>
      <c r="E117" s="3"/>
      <c r="F117" s="8"/>
    </row>
    <row r="118" spans="1:6" s="39" customFormat="1" ht="30.75" customHeight="1" x14ac:dyDescent="0.25">
      <c r="A118" s="239">
        <v>2</v>
      </c>
      <c r="B118" s="227" t="s">
        <v>39</v>
      </c>
      <c r="C118" s="227" t="s">
        <v>85</v>
      </c>
      <c r="D118" s="232">
        <v>96000</v>
      </c>
      <c r="E118" s="37" t="s">
        <v>86</v>
      </c>
      <c r="F118" s="26">
        <v>175000</v>
      </c>
    </row>
    <row r="119" spans="1:6" s="39" customFormat="1" ht="30.75" customHeight="1" x14ac:dyDescent="0.25">
      <c r="A119" s="240"/>
      <c r="B119" s="229"/>
      <c r="C119" s="229"/>
      <c r="D119" s="233"/>
      <c r="E119" s="25" t="s">
        <v>372</v>
      </c>
      <c r="F119" s="26">
        <v>459000</v>
      </c>
    </row>
    <row r="120" spans="1:6" s="39" customFormat="1" ht="30.75" customHeight="1" x14ac:dyDescent="0.25">
      <c r="A120" s="13">
        <v>3</v>
      </c>
      <c r="B120" s="1" t="s">
        <v>40</v>
      </c>
      <c r="C120" s="3" t="s">
        <v>92</v>
      </c>
      <c r="D120" s="8">
        <v>61000</v>
      </c>
      <c r="E120" s="3"/>
      <c r="F120" s="8"/>
    </row>
    <row r="121" spans="1:6" ht="30.75" customHeight="1" x14ac:dyDescent="0.25">
      <c r="A121" s="13">
        <v>4</v>
      </c>
      <c r="B121" s="1" t="s">
        <v>41</v>
      </c>
      <c r="C121" s="3" t="s">
        <v>83</v>
      </c>
      <c r="D121" s="8">
        <v>90000</v>
      </c>
      <c r="E121" s="3"/>
      <c r="F121" s="3"/>
    </row>
    <row r="122" spans="1:6" s="11" customFormat="1" ht="30.75" customHeight="1" x14ac:dyDescent="0.25">
      <c r="A122" s="13">
        <v>5</v>
      </c>
      <c r="B122" s="1" t="s">
        <v>10</v>
      </c>
      <c r="C122" s="3"/>
      <c r="D122" s="8"/>
      <c r="E122" s="3"/>
      <c r="F122" s="3"/>
    </row>
    <row r="123" spans="1:6" ht="30.75" customHeight="1" x14ac:dyDescent="0.25">
      <c r="A123" s="13">
        <v>6</v>
      </c>
      <c r="B123" s="1" t="s">
        <v>42</v>
      </c>
      <c r="C123" s="3" t="s">
        <v>79</v>
      </c>
      <c r="D123" s="8">
        <v>111000</v>
      </c>
      <c r="E123" s="3" t="s">
        <v>80</v>
      </c>
      <c r="F123" s="8">
        <v>95000</v>
      </c>
    </row>
    <row r="124" spans="1:6" ht="30.75" customHeight="1" x14ac:dyDescent="0.25">
      <c r="A124" s="13">
        <v>7</v>
      </c>
      <c r="B124" s="103" t="s">
        <v>112</v>
      </c>
      <c r="C124" s="12"/>
      <c r="D124" s="12"/>
      <c r="E124" s="12"/>
      <c r="F124" s="12"/>
    </row>
    <row r="125" spans="1:6" x14ac:dyDescent="0.25">
      <c r="C125" s="11"/>
      <c r="D125" s="11"/>
      <c r="E125" s="11"/>
      <c r="F125" s="11"/>
    </row>
    <row r="126" spans="1:6" ht="18.75" x14ac:dyDescent="0.3">
      <c r="B126" s="9" t="s">
        <v>64</v>
      </c>
      <c r="C126" s="6"/>
      <c r="D126" s="6"/>
      <c r="E126" s="6"/>
      <c r="F126" s="6"/>
    </row>
    <row r="127" spans="1:6" x14ac:dyDescent="0.25">
      <c r="A127" s="15" t="s">
        <v>0</v>
      </c>
      <c r="B127" s="5" t="s">
        <v>1</v>
      </c>
      <c r="C127" s="7" t="s">
        <v>2</v>
      </c>
      <c r="D127" s="7" t="s">
        <v>3</v>
      </c>
      <c r="E127" s="7" t="s">
        <v>4</v>
      </c>
      <c r="F127" s="7" t="s">
        <v>3</v>
      </c>
    </row>
    <row r="128" spans="1:6" ht="26.25" customHeight="1" x14ac:dyDescent="0.25">
      <c r="A128" s="66">
        <v>1</v>
      </c>
      <c r="B128" s="37" t="s">
        <v>25</v>
      </c>
      <c r="C128" s="25" t="s">
        <v>84</v>
      </c>
      <c r="D128" s="26">
        <v>60000</v>
      </c>
      <c r="E128" s="25"/>
      <c r="F128" s="25"/>
    </row>
    <row r="129" spans="1:6" ht="26.25" customHeight="1" x14ac:dyDescent="0.25">
      <c r="A129" s="66">
        <v>2</v>
      </c>
      <c r="B129" s="37" t="s">
        <v>44</v>
      </c>
      <c r="C129" s="25"/>
      <c r="D129" s="25"/>
      <c r="E129" s="25"/>
      <c r="F129" s="25"/>
    </row>
    <row r="130" spans="1:6" ht="26.25" customHeight="1" x14ac:dyDescent="0.25">
      <c r="A130" s="66">
        <v>3</v>
      </c>
      <c r="B130" s="37" t="s">
        <v>20</v>
      </c>
      <c r="C130" s="25" t="s">
        <v>93</v>
      </c>
      <c r="D130" s="26">
        <v>94000</v>
      </c>
      <c r="E130" s="25"/>
      <c r="F130" s="26"/>
    </row>
    <row r="131" spans="1:6" ht="26.25" customHeight="1" x14ac:dyDescent="0.25">
      <c r="A131" s="142">
        <v>4</v>
      </c>
      <c r="B131" s="36" t="s">
        <v>14</v>
      </c>
      <c r="C131" s="36" t="s">
        <v>68</v>
      </c>
      <c r="D131" s="29">
        <v>127000</v>
      </c>
      <c r="E131" s="45" t="s">
        <v>98</v>
      </c>
      <c r="F131" s="67">
        <v>81000</v>
      </c>
    </row>
    <row r="132" spans="1:6" ht="26.25" customHeight="1" x14ac:dyDescent="0.25">
      <c r="A132" s="181">
        <v>5</v>
      </c>
      <c r="B132" s="169" t="s">
        <v>31</v>
      </c>
      <c r="C132" s="173" t="s">
        <v>90</v>
      </c>
      <c r="D132" s="175">
        <v>96000</v>
      </c>
      <c r="E132" s="37"/>
      <c r="F132" s="26"/>
    </row>
    <row r="133" spans="1:6" ht="26.25" customHeight="1" x14ac:dyDescent="0.25">
      <c r="A133" s="182"/>
      <c r="B133" s="170"/>
      <c r="C133" s="174"/>
      <c r="D133" s="183"/>
      <c r="E133" s="25" t="s">
        <v>202</v>
      </c>
      <c r="F133" s="26">
        <v>120000</v>
      </c>
    </row>
    <row r="134" spans="1:6" ht="26.25" customHeight="1" x14ac:dyDescent="0.25">
      <c r="A134" s="66">
        <v>6</v>
      </c>
      <c r="B134" s="37" t="s">
        <v>22</v>
      </c>
      <c r="C134" s="25" t="s">
        <v>79</v>
      </c>
      <c r="D134" s="26">
        <v>111000</v>
      </c>
      <c r="E134" s="25" t="s">
        <v>80</v>
      </c>
      <c r="F134" s="26">
        <v>95000</v>
      </c>
    </row>
    <row r="135" spans="1:6" s="11" customFormat="1" ht="26.25" customHeight="1" x14ac:dyDescent="0.25">
      <c r="A135" s="66">
        <v>7</v>
      </c>
      <c r="B135" s="103" t="s">
        <v>112</v>
      </c>
      <c r="C135" s="25"/>
      <c r="D135" s="26"/>
      <c r="E135" s="25"/>
      <c r="F135" s="26"/>
    </row>
    <row r="136" spans="1:6" ht="26.25" customHeight="1" x14ac:dyDescent="0.25">
      <c r="A136" s="66">
        <v>8</v>
      </c>
      <c r="B136" s="37" t="s">
        <v>45</v>
      </c>
      <c r="C136" s="25"/>
      <c r="D136" s="25"/>
      <c r="E136" s="25"/>
      <c r="F136" s="25"/>
    </row>
    <row r="137" spans="1:6" ht="26.25" customHeight="1" x14ac:dyDescent="0.25">
      <c r="A137" s="66">
        <v>9</v>
      </c>
      <c r="B137" s="37" t="s">
        <v>46</v>
      </c>
      <c r="C137" s="25"/>
      <c r="D137" s="25"/>
      <c r="E137" s="25"/>
      <c r="F137" s="25"/>
    </row>
    <row r="138" spans="1:6" x14ac:dyDescent="0.25">
      <c r="C138" s="11"/>
      <c r="D138" s="11"/>
      <c r="E138" s="11"/>
      <c r="F138" s="11"/>
    </row>
    <row r="139" spans="1:6" x14ac:dyDescent="0.25">
      <c r="C139" s="11"/>
      <c r="D139" s="11"/>
      <c r="E139" s="11"/>
      <c r="F139" s="11"/>
    </row>
    <row r="140" spans="1:6" ht="18.75" x14ac:dyDescent="0.3">
      <c r="B140" s="9" t="s">
        <v>65</v>
      </c>
      <c r="C140" s="6"/>
      <c r="D140" s="6"/>
      <c r="E140" s="6"/>
      <c r="F140" s="6"/>
    </row>
    <row r="141" spans="1:6" x14ac:dyDescent="0.25">
      <c r="A141" s="15" t="s">
        <v>0</v>
      </c>
      <c r="B141" s="5" t="s">
        <v>1</v>
      </c>
      <c r="C141" s="7" t="s">
        <v>2</v>
      </c>
      <c r="D141" s="7" t="s">
        <v>3</v>
      </c>
      <c r="E141" s="7" t="s">
        <v>4</v>
      </c>
      <c r="F141" s="7" t="s">
        <v>3</v>
      </c>
    </row>
    <row r="142" spans="1:6" ht="31.5" customHeight="1" x14ac:dyDescent="0.25">
      <c r="A142" s="181">
        <v>1</v>
      </c>
      <c r="B142" s="169" t="s">
        <v>30</v>
      </c>
      <c r="C142" s="3" t="s">
        <v>77</v>
      </c>
      <c r="D142" s="8">
        <v>99000</v>
      </c>
      <c r="E142" s="3"/>
      <c r="F142" s="8"/>
    </row>
    <row r="143" spans="1:6" ht="31.5" customHeight="1" x14ac:dyDescent="0.25">
      <c r="A143" s="182"/>
      <c r="B143" s="170"/>
      <c r="C143" s="3" t="s">
        <v>78</v>
      </c>
      <c r="D143" s="8">
        <v>89000</v>
      </c>
      <c r="E143" s="3"/>
      <c r="F143" s="8"/>
    </row>
    <row r="144" spans="1:6" ht="31.5" customHeight="1" x14ac:dyDescent="0.25">
      <c r="A144" s="13">
        <v>2</v>
      </c>
      <c r="B144" s="1" t="s">
        <v>15</v>
      </c>
      <c r="C144" s="3" t="s">
        <v>81</v>
      </c>
      <c r="D144" s="1" t="s">
        <v>69</v>
      </c>
      <c r="E144" s="3" t="s">
        <v>249</v>
      </c>
      <c r="F144" s="8">
        <v>109000</v>
      </c>
    </row>
    <row r="145" spans="1:6" s="11" customFormat="1" ht="31.5" customHeight="1" x14ac:dyDescent="0.25">
      <c r="A145" s="50">
        <v>3</v>
      </c>
      <c r="B145" s="51" t="s">
        <v>290</v>
      </c>
      <c r="C145" s="37" t="s">
        <v>85</v>
      </c>
      <c r="D145" s="26">
        <v>96000</v>
      </c>
      <c r="E145" s="37" t="s">
        <v>86</v>
      </c>
      <c r="F145" s="26">
        <v>175000</v>
      </c>
    </row>
    <row r="146" spans="1:6" ht="31.5" customHeight="1" x14ac:dyDescent="0.25">
      <c r="A146" s="142">
        <v>4</v>
      </c>
      <c r="B146" s="36" t="s">
        <v>14</v>
      </c>
      <c r="C146" s="36" t="s">
        <v>68</v>
      </c>
      <c r="D146" s="29">
        <v>127000</v>
      </c>
      <c r="E146" s="45" t="s">
        <v>98</v>
      </c>
      <c r="F146" s="67">
        <v>81000</v>
      </c>
    </row>
    <row r="147" spans="1:6" ht="31.5" customHeight="1" x14ac:dyDescent="0.25">
      <c r="A147" s="181">
        <v>5</v>
      </c>
      <c r="B147" s="169" t="s">
        <v>31</v>
      </c>
      <c r="C147" s="173" t="s">
        <v>90</v>
      </c>
      <c r="D147" s="175">
        <v>96000</v>
      </c>
      <c r="E147" s="1"/>
      <c r="F147" s="8"/>
    </row>
    <row r="148" spans="1:6" ht="31.5" customHeight="1" x14ac:dyDescent="0.25">
      <c r="A148" s="182"/>
      <c r="B148" s="170"/>
      <c r="C148" s="174"/>
      <c r="D148" s="183"/>
      <c r="E148" s="25" t="s">
        <v>202</v>
      </c>
      <c r="F148" s="26">
        <v>120000</v>
      </c>
    </row>
    <row r="149" spans="1:6" ht="31.5" customHeight="1" x14ac:dyDescent="0.25">
      <c r="A149" s="13">
        <v>6</v>
      </c>
      <c r="B149" s="1" t="s">
        <v>22</v>
      </c>
      <c r="C149" s="3" t="s">
        <v>79</v>
      </c>
      <c r="D149" s="8">
        <v>111000</v>
      </c>
      <c r="E149" s="3" t="s">
        <v>80</v>
      </c>
      <c r="F149" s="8">
        <v>95000</v>
      </c>
    </row>
    <row r="150" spans="1:6" ht="31.5" customHeight="1" x14ac:dyDescent="0.25">
      <c r="A150" s="13">
        <v>7</v>
      </c>
      <c r="B150" s="103" t="s">
        <v>112</v>
      </c>
      <c r="C150" s="12"/>
      <c r="D150" s="12"/>
      <c r="E150" s="12"/>
      <c r="F150" s="12"/>
    </row>
    <row r="151" spans="1:6" x14ac:dyDescent="0.25">
      <c r="C151" s="11"/>
      <c r="D151" s="11"/>
      <c r="E151" s="11"/>
      <c r="F151" s="11"/>
    </row>
    <row r="152" spans="1:6" ht="18.75" x14ac:dyDescent="0.3">
      <c r="B152" s="9" t="s">
        <v>66</v>
      </c>
      <c r="C152" s="6"/>
      <c r="D152" s="6"/>
      <c r="E152" s="6"/>
      <c r="F152" s="6"/>
    </row>
    <row r="153" spans="1:6" x14ac:dyDescent="0.25">
      <c r="A153" s="15" t="s">
        <v>0</v>
      </c>
      <c r="B153" s="5" t="s">
        <v>1</v>
      </c>
      <c r="C153" s="7" t="s">
        <v>2</v>
      </c>
      <c r="D153" s="7" t="s">
        <v>3</v>
      </c>
      <c r="E153" s="7" t="s">
        <v>4</v>
      </c>
      <c r="F153" s="7" t="s">
        <v>3</v>
      </c>
    </row>
    <row r="154" spans="1:6" ht="27.75" customHeight="1" x14ac:dyDescent="0.25">
      <c r="A154" s="181">
        <v>1</v>
      </c>
      <c r="B154" s="169" t="s">
        <v>30</v>
      </c>
      <c r="C154" s="25" t="s">
        <v>77</v>
      </c>
      <c r="D154" s="26">
        <v>99000</v>
      </c>
      <c r="E154" s="25"/>
      <c r="F154" s="26"/>
    </row>
    <row r="155" spans="1:6" ht="27.75" customHeight="1" x14ac:dyDescent="0.25">
      <c r="A155" s="182"/>
      <c r="B155" s="170"/>
      <c r="C155" s="25" t="s">
        <v>78</v>
      </c>
      <c r="D155" s="26">
        <v>89000</v>
      </c>
      <c r="E155" s="25"/>
      <c r="F155" s="26"/>
    </row>
    <row r="156" spans="1:6" ht="27.75" customHeight="1" x14ac:dyDescent="0.25">
      <c r="A156" s="66">
        <v>2</v>
      </c>
      <c r="B156" s="37" t="s">
        <v>290</v>
      </c>
      <c r="C156" s="37" t="s">
        <v>85</v>
      </c>
      <c r="D156" s="26">
        <v>96000</v>
      </c>
      <c r="E156" s="37" t="s">
        <v>86</v>
      </c>
      <c r="F156" s="26">
        <v>175000</v>
      </c>
    </row>
    <row r="157" spans="1:6" ht="27.75" customHeight="1" x14ac:dyDescent="0.25">
      <c r="A157" s="142">
        <v>3</v>
      </c>
      <c r="B157" s="36" t="s">
        <v>14</v>
      </c>
      <c r="C157" s="36" t="s">
        <v>68</v>
      </c>
      <c r="D157" s="29">
        <v>127000</v>
      </c>
      <c r="E157" s="45" t="s">
        <v>98</v>
      </c>
      <c r="F157" s="67">
        <v>81000</v>
      </c>
    </row>
    <row r="158" spans="1:6" ht="27.75" customHeight="1" x14ac:dyDescent="0.25">
      <c r="A158" s="181">
        <v>4</v>
      </c>
      <c r="B158" s="169" t="s">
        <v>31</v>
      </c>
      <c r="C158" s="173" t="s">
        <v>90</v>
      </c>
      <c r="D158" s="175">
        <v>96000</v>
      </c>
      <c r="E158" s="37"/>
      <c r="F158" s="26"/>
    </row>
    <row r="159" spans="1:6" ht="27.75" customHeight="1" x14ac:dyDescent="0.25">
      <c r="A159" s="182"/>
      <c r="B159" s="170"/>
      <c r="C159" s="174"/>
      <c r="D159" s="183"/>
      <c r="E159" s="25" t="s">
        <v>202</v>
      </c>
      <c r="F159" s="26">
        <v>120000</v>
      </c>
    </row>
    <row r="160" spans="1:6" ht="27.75" customHeight="1" x14ac:dyDescent="0.25">
      <c r="A160" s="66">
        <v>5</v>
      </c>
      <c r="B160" s="37" t="s">
        <v>22</v>
      </c>
      <c r="C160" s="25" t="s">
        <v>79</v>
      </c>
      <c r="D160" s="26">
        <v>111000</v>
      </c>
      <c r="E160" s="25" t="s">
        <v>80</v>
      </c>
      <c r="F160" s="26">
        <v>95000</v>
      </c>
    </row>
    <row r="161" spans="1:6" ht="27.75" customHeight="1" x14ac:dyDescent="0.25">
      <c r="A161" s="66">
        <v>6</v>
      </c>
      <c r="B161" s="103" t="s">
        <v>112</v>
      </c>
      <c r="C161" s="25"/>
      <c r="D161" s="26"/>
      <c r="E161" s="25"/>
      <c r="F161" s="26"/>
    </row>
    <row r="162" spans="1:6" ht="27.75" customHeight="1" x14ac:dyDescent="0.25">
      <c r="A162" s="66">
        <v>7</v>
      </c>
      <c r="B162" s="37" t="s">
        <v>48</v>
      </c>
      <c r="C162" s="25"/>
      <c r="D162" s="25"/>
      <c r="E162" s="25"/>
      <c r="F162" s="25"/>
    </row>
    <row r="163" spans="1:6" ht="27.75" customHeight="1" x14ac:dyDescent="0.25">
      <c r="A163" s="66">
        <v>8</v>
      </c>
      <c r="B163" s="37" t="s">
        <v>32</v>
      </c>
      <c r="C163" s="25"/>
      <c r="D163" s="141"/>
      <c r="E163" s="25"/>
      <c r="F163" s="25"/>
    </row>
    <row r="165" spans="1:6" ht="18.75" x14ac:dyDescent="0.3">
      <c r="B165" s="9" t="s">
        <v>67</v>
      </c>
      <c r="C165" s="6"/>
      <c r="D165" s="6"/>
      <c r="E165" s="6"/>
      <c r="F165" s="6"/>
    </row>
    <row r="166" spans="1:6" x14ac:dyDescent="0.25">
      <c r="A166" s="15" t="s">
        <v>0</v>
      </c>
      <c r="B166" s="5" t="s">
        <v>1</v>
      </c>
      <c r="C166" s="7" t="s">
        <v>2</v>
      </c>
      <c r="D166" s="7" t="s">
        <v>3</v>
      </c>
      <c r="E166" s="7" t="s">
        <v>4</v>
      </c>
      <c r="F166" s="7" t="s">
        <v>3</v>
      </c>
    </row>
    <row r="167" spans="1:6" ht="32.25" customHeight="1" x14ac:dyDescent="0.25">
      <c r="A167" s="60">
        <v>1</v>
      </c>
      <c r="B167" s="33" t="s">
        <v>291</v>
      </c>
      <c r="C167" s="25"/>
      <c r="D167" s="26"/>
      <c r="E167" s="25"/>
      <c r="F167" s="26"/>
    </row>
    <row r="168" spans="1:6" ht="32.25" customHeight="1" x14ac:dyDescent="0.25">
      <c r="A168" s="66">
        <v>2</v>
      </c>
      <c r="B168" s="37" t="s">
        <v>292</v>
      </c>
      <c r="C168" s="37"/>
      <c r="D168" s="26"/>
      <c r="E168" s="37"/>
      <c r="F168" s="26"/>
    </row>
    <row r="169" spans="1:6" ht="32.25" customHeight="1" x14ac:dyDescent="0.25">
      <c r="A169" s="142">
        <v>3</v>
      </c>
      <c r="B169" s="36" t="s">
        <v>293</v>
      </c>
      <c r="C169" s="36"/>
      <c r="D169" s="29"/>
      <c r="E169" s="45"/>
      <c r="F169" s="67"/>
    </row>
    <row r="170" spans="1:6" ht="32.25" customHeight="1" x14ac:dyDescent="0.25">
      <c r="A170" s="72">
        <v>4</v>
      </c>
      <c r="B170" s="32" t="s">
        <v>295</v>
      </c>
      <c r="C170" s="30"/>
      <c r="D170" s="34"/>
      <c r="E170" s="37"/>
      <c r="F170" s="26"/>
    </row>
    <row r="171" spans="1:6" s="11" customFormat="1" ht="32.25" customHeight="1" x14ac:dyDescent="0.25">
      <c r="A171" s="142">
        <v>5</v>
      </c>
      <c r="B171" s="32" t="s">
        <v>294</v>
      </c>
      <c r="C171" s="30"/>
      <c r="D171" s="34"/>
      <c r="E171" s="37"/>
      <c r="F171" s="26"/>
    </row>
    <row r="172" spans="1:6" ht="32.25" customHeight="1" x14ac:dyDescent="0.25">
      <c r="A172" s="72">
        <v>6</v>
      </c>
      <c r="B172" s="37" t="s">
        <v>24</v>
      </c>
      <c r="C172" s="25" t="s">
        <v>272</v>
      </c>
      <c r="D172" s="26">
        <v>90000</v>
      </c>
      <c r="E172" s="25"/>
      <c r="F172" s="26"/>
    </row>
    <row r="173" spans="1:6" ht="32.25" customHeight="1" x14ac:dyDescent="0.25">
      <c r="A173" s="73">
        <v>7</v>
      </c>
      <c r="B173" s="103" t="s">
        <v>112</v>
      </c>
      <c r="C173" s="25"/>
      <c r="D173" s="26"/>
      <c r="E173" s="25"/>
      <c r="F173" s="26"/>
    </row>
    <row r="175" spans="1:6" ht="18.75" x14ac:dyDescent="0.3">
      <c r="B175" s="9" t="s">
        <v>296</v>
      </c>
      <c r="C175" s="6"/>
      <c r="D175" s="6"/>
      <c r="E175" s="6"/>
      <c r="F175" s="6"/>
    </row>
    <row r="176" spans="1:6" x14ac:dyDescent="0.25">
      <c r="A176" s="15" t="s">
        <v>0</v>
      </c>
      <c r="B176" s="5" t="s">
        <v>1</v>
      </c>
      <c r="C176" s="7" t="s">
        <v>2</v>
      </c>
      <c r="D176" s="7" t="s">
        <v>3</v>
      </c>
      <c r="E176" s="7" t="s">
        <v>4</v>
      </c>
      <c r="F176" s="7" t="s">
        <v>3</v>
      </c>
    </row>
    <row r="177" spans="1:6" ht="28.5" customHeight="1" x14ac:dyDescent="0.25">
      <c r="A177" s="199">
        <v>1</v>
      </c>
      <c r="B177" s="214" t="s">
        <v>26</v>
      </c>
      <c r="C177" s="214" t="s">
        <v>269</v>
      </c>
      <c r="D177" s="236">
        <v>96000</v>
      </c>
      <c r="E177" s="104" t="s">
        <v>255</v>
      </c>
      <c r="F177" s="120">
        <v>175000</v>
      </c>
    </row>
    <row r="178" spans="1:6" s="11" customFormat="1" ht="28.5" customHeight="1" x14ac:dyDescent="0.25">
      <c r="A178" s="234"/>
      <c r="B178" s="235"/>
      <c r="C178" s="235"/>
      <c r="D178" s="237"/>
      <c r="E178" s="25" t="s">
        <v>372</v>
      </c>
      <c r="F178" s="26">
        <v>459000</v>
      </c>
    </row>
    <row r="179" spans="1:6" s="11" customFormat="1" ht="28.5" customHeight="1" x14ac:dyDescent="0.25">
      <c r="A179" s="200"/>
      <c r="B179" s="215"/>
      <c r="C179" s="215"/>
      <c r="D179" s="238"/>
      <c r="E179" s="82" t="s">
        <v>373</v>
      </c>
      <c r="F179" s="120">
        <v>375000</v>
      </c>
    </row>
    <row r="180" spans="1:6" s="11" customFormat="1" ht="28.5" customHeight="1" x14ac:dyDescent="0.25">
      <c r="A180" s="181">
        <v>2</v>
      </c>
      <c r="B180" s="191" t="s">
        <v>27</v>
      </c>
      <c r="C180" s="173" t="s">
        <v>87</v>
      </c>
      <c r="D180" s="175">
        <v>100000</v>
      </c>
      <c r="E180" s="140" t="s">
        <v>88</v>
      </c>
      <c r="F180" s="26">
        <v>190000</v>
      </c>
    </row>
    <row r="181" spans="1:6" ht="28.5" customHeight="1" x14ac:dyDescent="0.25">
      <c r="A181" s="182"/>
      <c r="B181" s="191"/>
      <c r="C181" s="174"/>
      <c r="D181" s="183"/>
      <c r="E181" s="25" t="s">
        <v>89</v>
      </c>
      <c r="F181" s="26">
        <v>87000</v>
      </c>
    </row>
    <row r="182" spans="1:6" ht="28.5" customHeight="1" x14ac:dyDescent="0.25">
      <c r="A182" s="142">
        <v>3</v>
      </c>
      <c r="B182" s="36" t="s">
        <v>297</v>
      </c>
      <c r="C182" s="36" t="s">
        <v>299</v>
      </c>
      <c r="D182" s="29">
        <v>96000</v>
      </c>
      <c r="E182" s="45" t="s">
        <v>202</v>
      </c>
      <c r="F182" s="67">
        <v>120000</v>
      </c>
    </row>
    <row r="183" spans="1:6" s="11" customFormat="1" ht="28.5" customHeight="1" x14ac:dyDescent="0.25">
      <c r="A183" s="181">
        <v>4</v>
      </c>
      <c r="B183" s="169" t="s">
        <v>16</v>
      </c>
      <c r="C183" s="169" t="s">
        <v>70</v>
      </c>
      <c r="D183" s="184">
        <v>111000</v>
      </c>
      <c r="E183" s="37" t="s">
        <v>244</v>
      </c>
      <c r="F183" s="24">
        <v>59000</v>
      </c>
    </row>
    <row r="184" spans="1:6" s="11" customFormat="1" ht="28.5" customHeight="1" x14ac:dyDescent="0.25">
      <c r="A184" s="218"/>
      <c r="B184" s="187"/>
      <c r="C184" s="187"/>
      <c r="D184" s="188"/>
      <c r="E184" s="37" t="s">
        <v>284</v>
      </c>
      <c r="F184" s="24">
        <v>150000</v>
      </c>
    </row>
    <row r="185" spans="1:6" s="11" customFormat="1" ht="28.5" customHeight="1" x14ac:dyDescent="0.25">
      <c r="A185" s="218"/>
      <c r="B185" s="187"/>
      <c r="C185" s="187"/>
      <c r="D185" s="188"/>
      <c r="E185" s="37" t="s">
        <v>285</v>
      </c>
      <c r="F185" s="24">
        <v>155000</v>
      </c>
    </row>
    <row r="186" spans="1:6" ht="28.5" customHeight="1" x14ac:dyDescent="0.25">
      <c r="A186" s="182"/>
      <c r="B186" s="170"/>
      <c r="C186" s="170"/>
      <c r="D186" s="185"/>
      <c r="E186" s="37" t="s">
        <v>71</v>
      </c>
      <c r="F186" s="24">
        <v>80000</v>
      </c>
    </row>
    <row r="187" spans="1:6" ht="28.5" customHeight="1" x14ac:dyDescent="0.25">
      <c r="A187" s="142">
        <v>5</v>
      </c>
      <c r="B187" s="32" t="s">
        <v>22</v>
      </c>
      <c r="C187" s="25" t="s">
        <v>79</v>
      </c>
      <c r="D187" s="26">
        <v>111000</v>
      </c>
      <c r="E187" s="25" t="s">
        <v>80</v>
      </c>
      <c r="F187" s="26">
        <v>95000</v>
      </c>
    </row>
    <row r="188" spans="1:6" ht="28.5" customHeight="1" x14ac:dyDescent="0.25">
      <c r="A188" s="72">
        <v>6</v>
      </c>
      <c r="B188" s="37" t="s">
        <v>56</v>
      </c>
      <c r="C188" s="25"/>
      <c r="D188" s="26"/>
      <c r="E188" s="25"/>
      <c r="F188" s="26"/>
    </row>
    <row r="189" spans="1:6" s="11" customFormat="1" ht="28.5" customHeight="1" x14ac:dyDescent="0.25">
      <c r="A189" s="142">
        <v>7</v>
      </c>
      <c r="B189" s="103" t="s">
        <v>112</v>
      </c>
      <c r="C189" s="25"/>
      <c r="D189" s="26"/>
      <c r="E189" s="25"/>
      <c r="F189" s="26"/>
    </row>
    <row r="190" spans="1:6" ht="28.5" customHeight="1" x14ac:dyDescent="0.25">
      <c r="A190" s="66">
        <v>8</v>
      </c>
      <c r="B190" s="103" t="s">
        <v>298</v>
      </c>
      <c r="C190" s="25" t="s">
        <v>108</v>
      </c>
      <c r="D190" s="26">
        <v>61000</v>
      </c>
      <c r="E190" s="25"/>
      <c r="F190" s="26"/>
    </row>
  </sheetData>
  <mergeCells count="114">
    <mergeCell ref="A177:A179"/>
    <mergeCell ref="B177:B179"/>
    <mergeCell ref="C177:C179"/>
    <mergeCell ref="D177:D179"/>
    <mergeCell ref="A8:A10"/>
    <mergeCell ref="B8:B10"/>
    <mergeCell ref="C8:C10"/>
    <mergeCell ref="D8:D10"/>
    <mergeCell ref="A23:A25"/>
    <mergeCell ref="B23:B25"/>
    <mergeCell ref="C23:C25"/>
    <mergeCell ref="D23:D25"/>
    <mergeCell ref="B183:B186"/>
    <mergeCell ref="C183:C186"/>
    <mergeCell ref="D183:D186"/>
    <mergeCell ref="A183:A186"/>
    <mergeCell ref="B180:B181"/>
    <mergeCell ref="C180:C181"/>
    <mergeCell ref="D180:D181"/>
    <mergeCell ref="A180:A181"/>
    <mergeCell ref="A158:A159"/>
    <mergeCell ref="B158:B159"/>
    <mergeCell ref="C158:C159"/>
    <mergeCell ref="D158:D159"/>
    <mergeCell ref="A154:A155"/>
    <mergeCell ref="B154:B155"/>
    <mergeCell ref="A147:A148"/>
    <mergeCell ref="B147:B148"/>
    <mergeCell ref="C147:C148"/>
    <mergeCell ref="D147:D148"/>
    <mergeCell ref="A142:A143"/>
    <mergeCell ref="B142:B143"/>
    <mergeCell ref="A132:A133"/>
    <mergeCell ref="B132:B133"/>
    <mergeCell ref="C132:C133"/>
    <mergeCell ref="D132:D133"/>
    <mergeCell ref="A97:A98"/>
    <mergeCell ref="B97:B98"/>
    <mergeCell ref="A118:A119"/>
    <mergeCell ref="B118:B119"/>
    <mergeCell ref="C118:C119"/>
    <mergeCell ref="D118:D119"/>
    <mergeCell ref="D78:D81"/>
    <mergeCell ref="A89:A90"/>
    <mergeCell ref="B89:B90"/>
    <mergeCell ref="A95:A96"/>
    <mergeCell ref="B95:B96"/>
    <mergeCell ref="C95:C96"/>
    <mergeCell ref="D95:D96"/>
    <mergeCell ref="A78:A81"/>
    <mergeCell ref="B78:B81"/>
    <mergeCell ref="C78:C81"/>
    <mergeCell ref="A92:A94"/>
    <mergeCell ref="B92:B94"/>
    <mergeCell ref="C92:C94"/>
    <mergeCell ref="D92:D94"/>
    <mergeCell ref="D76:D77"/>
    <mergeCell ref="A58:B58"/>
    <mergeCell ref="A62:A63"/>
    <mergeCell ref="B62:B63"/>
    <mergeCell ref="C62:C63"/>
    <mergeCell ref="D62:D63"/>
    <mergeCell ref="A73:A75"/>
    <mergeCell ref="B73:B75"/>
    <mergeCell ref="C73:C75"/>
    <mergeCell ref="D73:D75"/>
    <mergeCell ref="E34:E35"/>
    <mergeCell ref="F34:F35"/>
    <mergeCell ref="A42:A43"/>
    <mergeCell ref="B42:B43"/>
    <mergeCell ref="C42:C43"/>
    <mergeCell ref="D42:D43"/>
    <mergeCell ref="A38:A40"/>
    <mergeCell ref="B38:B40"/>
    <mergeCell ref="C38:C40"/>
    <mergeCell ref="D38:D40"/>
    <mergeCell ref="D53:D54"/>
    <mergeCell ref="C27:C28"/>
    <mergeCell ref="D27:D28"/>
    <mergeCell ref="A29:A30"/>
    <mergeCell ref="B29:B30"/>
    <mergeCell ref="C29:C30"/>
    <mergeCell ref="D29:D30"/>
    <mergeCell ref="A32:B32"/>
    <mergeCell ref="B44:B45"/>
    <mergeCell ref="C44:C45"/>
    <mergeCell ref="D44:D45"/>
    <mergeCell ref="C51:C52"/>
    <mergeCell ref="D51:D52"/>
    <mergeCell ref="A53:A54"/>
    <mergeCell ref="B53:B54"/>
    <mergeCell ref="A27:A28"/>
    <mergeCell ref="A47:B47"/>
    <mergeCell ref="A51:A52"/>
    <mergeCell ref="B51:B52"/>
    <mergeCell ref="A34:A35"/>
    <mergeCell ref="B34:B35"/>
    <mergeCell ref="A44:A45"/>
    <mergeCell ref="C53:C54"/>
    <mergeCell ref="A76:A77"/>
    <mergeCell ref="B76:B77"/>
    <mergeCell ref="C76:C77"/>
    <mergeCell ref="A1:F1"/>
    <mergeCell ref="A19:A20"/>
    <mergeCell ref="B19:B20"/>
    <mergeCell ref="A4:B4"/>
    <mergeCell ref="E19:E20"/>
    <mergeCell ref="F19:F20"/>
    <mergeCell ref="A12:A13"/>
    <mergeCell ref="B12:B13"/>
    <mergeCell ref="C12:C13"/>
    <mergeCell ref="D12:D13"/>
    <mergeCell ref="A17:B17"/>
    <mergeCell ref="B27:B28"/>
  </mergeCells>
  <pageMargins left="0.7" right="0.7" top="0.75" bottom="0.75" header="0.3" footer="0.3"/>
  <pageSetup paperSize="9"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I20" sqref="I20"/>
    </sheetView>
  </sheetViews>
  <sheetFormatPr defaultRowHeight="15.75" x14ac:dyDescent="0.25"/>
  <cols>
    <col min="1" max="1" width="6.125" style="20" customWidth="1"/>
    <col min="2" max="2" width="45.75" style="20" customWidth="1"/>
    <col min="3" max="3" width="45.25" style="20" customWidth="1"/>
    <col min="4" max="4" width="9" style="20"/>
    <col min="5" max="5" width="45.5" style="20" customWidth="1"/>
    <col min="6" max="16384" width="9" style="20"/>
  </cols>
  <sheetData>
    <row r="1" spans="1:6" ht="192" customHeight="1" x14ac:dyDescent="0.25">
      <c r="A1" s="176" t="s">
        <v>353</v>
      </c>
      <c r="B1" s="177"/>
      <c r="C1" s="177"/>
      <c r="D1" s="177"/>
      <c r="E1" s="177"/>
      <c r="F1" s="177"/>
    </row>
    <row r="2" spans="1:6" ht="22.5" x14ac:dyDescent="0.25">
      <c r="A2" s="40"/>
      <c r="B2" s="41"/>
      <c r="C2" s="41"/>
      <c r="D2" s="143"/>
      <c r="E2" s="41"/>
      <c r="F2" s="41"/>
    </row>
    <row r="3" spans="1:6" ht="18.75" x14ac:dyDescent="0.25">
      <c r="B3" s="21" t="s">
        <v>301</v>
      </c>
    </row>
    <row r="4" spans="1:6" ht="27.75" customHeight="1" x14ac:dyDescent="0.25">
      <c r="A4" s="22" t="s">
        <v>0</v>
      </c>
      <c r="B4" s="23" t="s">
        <v>1</v>
      </c>
      <c r="C4" s="22" t="s">
        <v>2</v>
      </c>
      <c r="D4" s="22" t="s">
        <v>3</v>
      </c>
      <c r="E4" s="22" t="s">
        <v>4</v>
      </c>
      <c r="F4" s="22" t="s">
        <v>3</v>
      </c>
    </row>
    <row r="5" spans="1:6" ht="27.75" customHeight="1" x14ac:dyDescent="0.25">
      <c r="A5" s="25">
        <v>1</v>
      </c>
      <c r="B5" s="37" t="s">
        <v>50</v>
      </c>
      <c r="C5" s="25" t="s">
        <v>94</v>
      </c>
      <c r="D5" s="26">
        <v>177000</v>
      </c>
      <c r="E5" s="25" t="s">
        <v>95</v>
      </c>
      <c r="F5" s="26">
        <v>198000</v>
      </c>
    </row>
    <row r="6" spans="1:6" ht="27.75" customHeight="1" x14ac:dyDescent="0.25">
      <c r="A6" s="30">
        <v>2</v>
      </c>
      <c r="B6" s="32" t="s">
        <v>51</v>
      </c>
      <c r="C6" s="25" t="s">
        <v>300</v>
      </c>
      <c r="D6" s="26">
        <v>183000</v>
      </c>
      <c r="E6" s="25"/>
      <c r="F6" s="25"/>
    </row>
    <row r="7" spans="1:6" ht="27.75" customHeight="1" x14ac:dyDescent="0.25">
      <c r="A7" s="25">
        <v>3</v>
      </c>
      <c r="B7" s="37" t="s">
        <v>52</v>
      </c>
      <c r="C7" s="25"/>
      <c r="D7" s="25"/>
      <c r="E7" s="25"/>
      <c r="F7" s="25"/>
    </row>
    <row r="8" spans="1:6" ht="27.75" customHeight="1" x14ac:dyDescent="0.25">
      <c r="A8" s="25">
        <v>5</v>
      </c>
      <c r="B8" s="37" t="s">
        <v>53</v>
      </c>
      <c r="C8" s="25" t="s">
        <v>96</v>
      </c>
      <c r="D8" s="26">
        <v>100000</v>
      </c>
      <c r="E8" s="25"/>
      <c r="F8" s="25"/>
    </row>
    <row r="9" spans="1:6" ht="27.75" customHeight="1" x14ac:dyDescent="0.25">
      <c r="B9" s="44"/>
    </row>
    <row r="10" spans="1:6" ht="18.75" x14ac:dyDescent="0.25">
      <c r="B10" s="21" t="s">
        <v>302</v>
      </c>
    </row>
    <row r="11" spans="1:6" x14ac:dyDescent="0.25">
      <c r="A11" s="22" t="s">
        <v>0</v>
      </c>
      <c r="B11" s="23" t="s">
        <v>1</v>
      </c>
      <c r="C11" s="22" t="s">
        <v>2</v>
      </c>
      <c r="D11" s="22" t="s">
        <v>3</v>
      </c>
      <c r="E11" s="22" t="s">
        <v>4</v>
      </c>
      <c r="F11" s="22" t="s">
        <v>3</v>
      </c>
    </row>
    <row r="12" spans="1:6" ht="24" customHeight="1" x14ac:dyDescent="0.25">
      <c r="A12" s="25">
        <v>1</v>
      </c>
      <c r="B12" s="37" t="s">
        <v>50</v>
      </c>
      <c r="C12" s="25" t="s">
        <v>94</v>
      </c>
      <c r="D12" s="26">
        <v>177000</v>
      </c>
      <c r="E12" s="25" t="s">
        <v>95</v>
      </c>
      <c r="F12" s="26">
        <v>198000</v>
      </c>
    </row>
    <row r="13" spans="1:6" ht="24" customHeight="1" x14ac:dyDescent="0.25">
      <c r="A13" s="30">
        <v>2</v>
      </c>
      <c r="B13" s="32" t="s">
        <v>51</v>
      </c>
      <c r="C13" s="25" t="s">
        <v>300</v>
      </c>
      <c r="D13" s="26">
        <v>183000</v>
      </c>
      <c r="E13" s="25"/>
      <c r="F13" s="25"/>
    </row>
    <row r="14" spans="1:6" ht="24" customHeight="1" x14ac:dyDescent="0.25">
      <c r="A14" s="25">
        <v>3</v>
      </c>
      <c r="B14" s="37" t="s">
        <v>52</v>
      </c>
      <c r="C14" s="25"/>
      <c r="D14" s="25"/>
      <c r="E14" s="25"/>
      <c r="F14" s="25"/>
    </row>
    <row r="15" spans="1:6" ht="24" customHeight="1" x14ac:dyDescent="0.25">
      <c r="A15" s="25">
        <v>5</v>
      </c>
      <c r="B15" s="37" t="s">
        <v>53</v>
      </c>
      <c r="C15" s="25" t="s">
        <v>96</v>
      </c>
      <c r="D15" s="26">
        <v>100000</v>
      </c>
      <c r="E15" s="25"/>
      <c r="F15" s="25"/>
    </row>
    <row r="16" spans="1:6" x14ac:dyDescent="0.25">
      <c r="B16" s="44"/>
    </row>
    <row r="17" spans="1:6" ht="18.75" x14ac:dyDescent="0.25">
      <c r="B17" s="21" t="s">
        <v>303</v>
      </c>
    </row>
    <row r="18" spans="1:6" x14ac:dyDescent="0.25">
      <c r="A18" s="22" t="s">
        <v>0</v>
      </c>
      <c r="B18" s="23" t="s">
        <v>1</v>
      </c>
      <c r="C18" s="22" t="s">
        <v>2</v>
      </c>
      <c r="D18" s="22" t="s">
        <v>3</v>
      </c>
      <c r="E18" s="22" t="s">
        <v>4</v>
      </c>
      <c r="F18" s="22" t="s">
        <v>3</v>
      </c>
    </row>
    <row r="19" spans="1:6" ht="25.5" customHeight="1" x14ac:dyDescent="0.25">
      <c r="A19" s="25">
        <v>1</v>
      </c>
      <c r="B19" s="37" t="s">
        <v>50</v>
      </c>
      <c r="C19" s="25" t="s">
        <v>94</v>
      </c>
      <c r="D19" s="26">
        <v>177000</v>
      </c>
      <c r="E19" s="25" t="s">
        <v>95</v>
      </c>
      <c r="F19" s="26">
        <v>198000</v>
      </c>
    </row>
    <row r="20" spans="1:6" ht="25.5" customHeight="1" x14ac:dyDescent="0.25">
      <c r="A20" s="30">
        <v>2</v>
      </c>
      <c r="B20" s="32" t="s">
        <v>51</v>
      </c>
      <c r="C20" s="25" t="s">
        <v>300</v>
      </c>
      <c r="D20" s="26">
        <v>183000</v>
      </c>
      <c r="E20" s="25"/>
      <c r="F20" s="25"/>
    </row>
    <row r="21" spans="1:6" ht="25.5" customHeight="1" x14ac:dyDescent="0.25">
      <c r="A21" s="25">
        <v>3</v>
      </c>
      <c r="B21" s="37" t="s">
        <v>52</v>
      </c>
      <c r="C21" s="25"/>
      <c r="D21" s="25"/>
      <c r="E21" s="25"/>
      <c r="F21" s="25"/>
    </row>
    <row r="22" spans="1:6" ht="25.5" customHeight="1" x14ac:dyDescent="0.25">
      <c r="A22" s="25">
        <v>5</v>
      </c>
      <c r="B22" s="37" t="s">
        <v>53</v>
      </c>
      <c r="C22" s="25" t="s">
        <v>96</v>
      </c>
      <c r="D22" s="26">
        <v>100000</v>
      </c>
      <c r="E22" s="25"/>
      <c r="F22" s="25"/>
    </row>
    <row r="23" spans="1:6" x14ac:dyDescent="0.25">
      <c r="B23" s="44"/>
    </row>
    <row r="24" spans="1:6" ht="18.75" x14ac:dyDescent="0.25">
      <c r="B24" s="21" t="s">
        <v>304</v>
      </c>
    </row>
    <row r="25" spans="1:6" x14ac:dyDescent="0.25">
      <c r="A25" s="22" t="s">
        <v>0</v>
      </c>
      <c r="B25" s="23" t="s">
        <v>1</v>
      </c>
      <c r="C25" s="22" t="s">
        <v>2</v>
      </c>
      <c r="D25" s="22" t="s">
        <v>3</v>
      </c>
      <c r="E25" s="22" t="s">
        <v>4</v>
      </c>
      <c r="F25" s="22" t="s">
        <v>3</v>
      </c>
    </row>
    <row r="26" spans="1:6" ht="24.75" customHeight="1" x14ac:dyDescent="0.25">
      <c r="A26" s="25">
        <v>1</v>
      </c>
      <c r="B26" s="37" t="s">
        <v>50</v>
      </c>
      <c r="C26" s="25" t="s">
        <v>94</v>
      </c>
      <c r="D26" s="26">
        <v>177000</v>
      </c>
      <c r="E26" s="25" t="s">
        <v>95</v>
      </c>
      <c r="F26" s="26">
        <v>198000</v>
      </c>
    </row>
    <row r="27" spans="1:6" ht="24.75" customHeight="1" x14ac:dyDescent="0.25">
      <c r="A27" s="30">
        <v>2</v>
      </c>
      <c r="B27" s="32" t="s">
        <v>51</v>
      </c>
      <c r="C27" s="25" t="s">
        <v>300</v>
      </c>
      <c r="D27" s="26">
        <v>183000</v>
      </c>
      <c r="E27" s="25"/>
      <c r="F27" s="25"/>
    </row>
    <row r="28" spans="1:6" ht="24.75" customHeight="1" x14ac:dyDescent="0.25">
      <c r="A28" s="25">
        <v>3</v>
      </c>
      <c r="B28" s="37" t="s">
        <v>52</v>
      </c>
      <c r="C28" s="25"/>
      <c r="D28" s="25"/>
      <c r="E28" s="25"/>
      <c r="F28" s="25"/>
    </row>
    <row r="29" spans="1:6" ht="24.75" customHeight="1" x14ac:dyDescent="0.25">
      <c r="A29" s="25">
        <v>4</v>
      </c>
      <c r="B29" s="37" t="s">
        <v>54</v>
      </c>
      <c r="C29" s="25" t="s">
        <v>97</v>
      </c>
      <c r="D29" s="26">
        <v>62000</v>
      </c>
      <c r="E29" s="25"/>
      <c r="F29" s="26"/>
    </row>
    <row r="30" spans="1:6" ht="24.75" customHeight="1" x14ac:dyDescent="0.25">
      <c r="A30" s="25">
        <v>5</v>
      </c>
      <c r="B30" s="37" t="s">
        <v>53</v>
      </c>
      <c r="C30" s="25" t="s">
        <v>96</v>
      </c>
      <c r="D30" s="26">
        <v>100000</v>
      </c>
      <c r="E30" s="25"/>
      <c r="F30" s="25"/>
    </row>
    <row r="31" spans="1:6" x14ac:dyDescent="0.25">
      <c r="B31" s="44"/>
    </row>
    <row r="32" spans="1:6" ht="18.75" x14ac:dyDescent="0.25">
      <c r="B32" s="21" t="s">
        <v>305</v>
      </c>
    </row>
    <row r="33" spans="1:6" x14ac:dyDescent="0.25">
      <c r="A33" s="22" t="s">
        <v>0</v>
      </c>
      <c r="B33" s="23" t="s">
        <v>1</v>
      </c>
      <c r="C33" s="22" t="s">
        <v>2</v>
      </c>
      <c r="D33" s="22" t="s">
        <v>3</v>
      </c>
      <c r="E33" s="22" t="s">
        <v>4</v>
      </c>
      <c r="F33" s="22" t="s">
        <v>3</v>
      </c>
    </row>
    <row r="34" spans="1:6" ht="27" customHeight="1" x14ac:dyDescent="0.25">
      <c r="A34" s="25">
        <v>1</v>
      </c>
      <c r="B34" s="37" t="s">
        <v>50</v>
      </c>
      <c r="C34" s="25" t="s">
        <v>94</v>
      </c>
      <c r="D34" s="26">
        <v>177000</v>
      </c>
      <c r="E34" s="25" t="s">
        <v>95</v>
      </c>
      <c r="F34" s="26">
        <v>198000</v>
      </c>
    </row>
    <row r="35" spans="1:6" ht="27" customHeight="1" x14ac:dyDescent="0.25">
      <c r="A35" s="30">
        <v>2</v>
      </c>
      <c r="B35" s="32" t="s">
        <v>51</v>
      </c>
      <c r="C35" s="25" t="s">
        <v>300</v>
      </c>
      <c r="D35" s="26">
        <v>183000</v>
      </c>
      <c r="E35" s="25"/>
      <c r="F35" s="25"/>
    </row>
    <row r="36" spans="1:6" ht="27" customHeight="1" x14ac:dyDescent="0.25">
      <c r="A36" s="25">
        <v>3</v>
      </c>
      <c r="B36" s="37" t="s">
        <v>52</v>
      </c>
      <c r="C36" s="25"/>
      <c r="D36" s="25"/>
      <c r="E36" s="25"/>
      <c r="F36" s="25"/>
    </row>
    <row r="37" spans="1:6" ht="27" customHeight="1" x14ac:dyDescent="0.25">
      <c r="A37" s="25">
        <v>4</v>
      </c>
      <c r="B37" s="37" t="s">
        <v>54</v>
      </c>
      <c r="C37" s="25" t="s">
        <v>97</v>
      </c>
      <c r="D37" s="26">
        <v>62000</v>
      </c>
      <c r="E37" s="25"/>
      <c r="F37" s="26"/>
    </row>
    <row r="38" spans="1:6" ht="27" customHeight="1" x14ac:dyDescent="0.25">
      <c r="A38" s="25">
        <v>5</v>
      </c>
      <c r="B38" s="37" t="s">
        <v>53</v>
      </c>
      <c r="C38" s="25" t="s">
        <v>96</v>
      </c>
      <c r="D38" s="26">
        <v>100000</v>
      </c>
      <c r="E38" s="25"/>
      <c r="F38" s="25"/>
    </row>
    <row r="39" spans="1:6" x14ac:dyDescent="0.25">
      <c r="B39" s="44"/>
    </row>
    <row r="40" spans="1:6" ht="18.75" x14ac:dyDescent="0.25">
      <c r="B40" s="21" t="s">
        <v>306</v>
      </c>
    </row>
    <row r="41" spans="1:6" x14ac:dyDescent="0.25">
      <c r="A41" s="22" t="s">
        <v>0</v>
      </c>
      <c r="B41" s="23" t="s">
        <v>1</v>
      </c>
      <c r="C41" s="22" t="s">
        <v>2</v>
      </c>
      <c r="D41" s="22" t="s">
        <v>3</v>
      </c>
      <c r="E41" s="22" t="s">
        <v>4</v>
      </c>
      <c r="F41" s="22" t="s">
        <v>3</v>
      </c>
    </row>
    <row r="42" spans="1:6" ht="23.25" customHeight="1" x14ac:dyDescent="0.25">
      <c r="A42" s="25">
        <v>1</v>
      </c>
      <c r="B42" s="37" t="s">
        <v>50</v>
      </c>
      <c r="C42" s="25" t="s">
        <v>94</v>
      </c>
      <c r="D42" s="26">
        <v>177000</v>
      </c>
      <c r="E42" s="25" t="s">
        <v>95</v>
      </c>
      <c r="F42" s="26">
        <v>198000</v>
      </c>
    </row>
    <row r="43" spans="1:6" ht="23.25" customHeight="1" x14ac:dyDescent="0.25">
      <c r="A43" s="30">
        <v>2</v>
      </c>
      <c r="B43" s="32" t="s">
        <v>51</v>
      </c>
      <c r="C43" s="25" t="s">
        <v>300</v>
      </c>
      <c r="D43" s="26">
        <v>183000</v>
      </c>
      <c r="E43" s="25"/>
      <c r="F43" s="25"/>
    </row>
    <row r="44" spans="1:6" ht="23.25" customHeight="1" x14ac:dyDescent="0.25">
      <c r="A44" s="25">
        <v>3</v>
      </c>
      <c r="B44" s="37" t="s">
        <v>52</v>
      </c>
      <c r="C44" s="25"/>
      <c r="D44" s="25"/>
      <c r="E44" s="25"/>
      <c r="F44" s="25"/>
    </row>
    <row r="45" spans="1:6" ht="23.25" customHeight="1" x14ac:dyDescent="0.25">
      <c r="A45" s="25">
        <v>4</v>
      </c>
      <c r="B45" s="37" t="s">
        <v>55</v>
      </c>
      <c r="C45" s="25"/>
      <c r="D45" s="25"/>
      <c r="E45" s="25"/>
      <c r="F45" s="26"/>
    </row>
    <row r="46" spans="1:6" ht="23.25" customHeight="1" x14ac:dyDescent="0.25">
      <c r="A46" s="25">
        <v>5</v>
      </c>
      <c r="B46" s="37" t="s">
        <v>54</v>
      </c>
      <c r="C46" s="25" t="s">
        <v>97</v>
      </c>
      <c r="D46" s="26">
        <v>62000</v>
      </c>
      <c r="E46" s="25"/>
      <c r="F46" s="25"/>
    </row>
    <row r="47" spans="1:6" ht="23.25" customHeight="1" x14ac:dyDescent="0.25">
      <c r="A47" s="25">
        <v>6</v>
      </c>
      <c r="B47" s="37" t="s">
        <v>53</v>
      </c>
      <c r="C47" s="25" t="s">
        <v>96</v>
      </c>
      <c r="D47" s="26">
        <v>100000</v>
      </c>
      <c r="E47" s="25"/>
      <c r="F47" s="25"/>
    </row>
    <row r="48" spans="1:6" x14ac:dyDescent="0.25">
      <c r="B48" s="44"/>
    </row>
    <row r="49" spans="1:6" x14ac:dyDescent="0.25">
      <c r="B49" s="44"/>
    </row>
    <row r="50" spans="1:6" ht="18.75" x14ac:dyDescent="0.25">
      <c r="B50" s="21" t="s">
        <v>307</v>
      </c>
    </row>
    <row r="51" spans="1:6" x14ac:dyDescent="0.25">
      <c r="A51" s="22" t="s">
        <v>0</v>
      </c>
      <c r="B51" s="23" t="s">
        <v>1</v>
      </c>
      <c r="C51" s="22" t="s">
        <v>2</v>
      </c>
      <c r="D51" s="22" t="s">
        <v>3</v>
      </c>
      <c r="E51" s="22" t="s">
        <v>4</v>
      </c>
      <c r="F51" s="22" t="s">
        <v>3</v>
      </c>
    </row>
    <row r="52" spans="1:6" ht="33" customHeight="1" x14ac:dyDescent="0.25">
      <c r="A52" s="25">
        <v>1</v>
      </c>
      <c r="B52" s="37" t="s">
        <v>58</v>
      </c>
      <c r="C52" s="25" t="s">
        <v>94</v>
      </c>
      <c r="D52" s="26">
        <v>177000</v>
      </c>
      <c r="E52" s="25" t="s">
        <v>95</v>
      </c>
      <c r="F52" s="26">
        <v>198000</v>
      </c>
    </row>
    <row r="53" spans="1:6" ht="33" customHeight="1" x14ac:dyDescent="0.25">
      <c r="A53" s="25">
        <v>2</v>
      </c>
      <c r="B53" s="37" t="s">
        <v>59</v>
      </c>
      <c r="C53" s="25" t="s">
        <v>300</v>
      </c>
      <c r="D53" s="26">
        <v>183000</v>
      </c>
      <c r="E53" s="25"/>
      <c r="F53" s="25"/>
    </row>
    <row r="54" spans="1:6" ht="33" customHeight="1" x14ac:dyDescent="0.25">
      <c r="A54" s="25">
        <v>3</v>
      </c>
      <c r="B54" s="37" t="s">
        <v>60</v>
      </c>
      <c r="C54" s="25"/>
      <c r="D54" s="25"/>
      <c r="E54" s="25"/>
      <c r="F54" s="25"/>
    </row>
    <row r="55" spans="1:6" ht="33" customHeight="1" x14ac:dyDescent="0.25">
      <c r="A55" s="25">
        <v>4</v>
      </c>
      <c r="B55" s="37" t="s">
        <v>61</v>
      </c>
      <c r="C55" s="25" t="s">
        <v>96</v>
      </c>
      <c r="D55" s="26">
        <v>100000</v>
      </c>
      <c r="E55" s="25"/>
      <c r="F55" s="26"/>
    </row>
    <row r="56" spans="1:6" x14ac:dyDescent="0.25">
      <c r="B56" s="44"/>
    </row>
    <row r="57" spans="1:6" ht="18.75" x14ac:dyDescent="0.25">
      <c r="B57" s="219" t="s">
        <v>308</v>
      </c>
      <c r="C57" s="219"/>
    </row>
    <row r="58" spans="1:6" x14ac:dyDescent="0.25">
      <c r="A58" s="22" t="s">
        <v>0</v>
      </c>
      <c r="B58" s="23" t="s">
        <v>1</v>
      </c>
      <c r="C58" s="22" t="s">
        <v>2</v>
      </c>
      <c r="D58" s="22" t="s">
        <v>3</v>
      </c>
      <c r="E58" s="22" t="s">
        <v>4</v>
      </c>
      <c r="F58" s="22" t="s">
        <v>3</v>
      </c>
    </row>
    <row r="59" spans="1:6" ht="26.25" customHeight="1" x14ac:dyDescent="0.25">
      <c r="A59" s="25">
        <v>1</v>
      </c>
      <c r="B59" s="37" t="s">
        <v>50</v>
      </c>
      <c r="C59" s="25" t="s">
        <v>94</v>
      </c>
      <c r="D59" s="26">
        <v>177000</v>
      </c>
      <c r="E59" s="25" t="s">
        <v>95</v>
      </c>
      <c r="F59" s="26">
        <v>198000</v>
      </c>
    </row>
    <row r="60" spans="1:6" ht="26.25" customHeight="1" x14ac:dyDescent="0.25">
      <c r="A60" s="30">
        <v>2</v>
      </c>
      <c r="B60" s="32" t="s">
        <v>51</v>
      </c>
      <c r="C60" s="25" t="s">
        <v>300</v>
      </c>
      <c r="D60" s="26">
        <v>183000</v>
      </c>
      <c r="E60" s="25"/>
      <c r="F60" s="25"/>
    </row>
    <row r="61" spans="1:6" ht="26.25" customHeight="1" x14ac:dyDescent="0.25">
      <c r="A61" s="25">
        <v>3</v>
      </c>
      <c r="B61" s="37" t="s">
        <v>52</v>
      </c>
      <c r="C61" s="25"/>
      <c r="D61" s="25"/>
      <c r="E61" s="25"/>
      <c r="F61" s="25"/>
    </row>
    <row r="62" spans="1:6" ht="26.25" customHeight="1" x14ac:dyDescent="0.25">
      <c r="A62" s="25">
        <v>4</v>
      </c>
      <c r="B62" s="37" t="s">
        <v>53</v>
      </c>
      <c r="C62" s="25" t="s">
        <v>96</v>
      </c>
      <c r="D62" s="26">
        <v>100000</v>
      </c>
      <c r="E62" s="25"/>
      <c r="F62" s="26"/>
    </row>
    <row r="63" spans="1:6" x14ac:dyDescent="0.25">
      <c r="B63" s="44"/>
    </row>
    <row r="64" spans="1:6" ht="18.75" x14ac:dyDescent="0.25">
      <c r="B64" s="21" t="s">
        <v>309</v>
      </c>
    </row>
    <row r="65" spans="1:6" x14ac:dyDescent="0.25">
      <c r="A65" s="22" t="s">
        <v>0</v>
      </c>
      <c r="B65" s="23" t="s">
        <v>1</v>
      </c>
      <c r="C65" s="22" t="s">
        <v>2</v>
      </c>
      <c r="D65" s="22" t="s">
        <v>3</v>
      </c>
      <c r="E65" s="22" t="s">
        <v>4</v>
      </c>
      <c r="F65" s="22" t="s">
        <v>3</v>
      </c>
    </row>
    <row r="66" spans="1:6" ht="24.75" customHeight="1" x14ac:dyDescent="0.25">
      <c r="A66" s="25">
        <v>1</v>
      </c>
      <c r="B66" s="37" t="s">
        <v>25</v>
      </c>
      <c r="C66" s="25" t="s">
        <v>84</v>
      </c>
      <c r="D66" s="26">
        <v>60000</v>
      </c>
      <c r="E66" s="25"/>
      <c r="F66" s="26"/>
    </row>
    <row r="67" spans="1:6" ht="24.75" customHeight="1" x14ac:dyDescent="0.25">
      <c r="A67" s="25">
        <v>2</v>
      </c>
      <c r="B67" s="37" t="s">
        <v>56</v>
      </c>
      <c r="C67" s="25"/>
      <c r="D67" s="25"/>
      <c r="E67" s="25"/>
      <c r="F67" s="25"/>
    </row>
    <row r="68" spans="1:6" ht="24.75" customHeight="1" x14ac:dyDescent="0.25">
      <c r="A68" s="25">
        <v>3</v>
      </c>
      <c r="B68" s="37" t="s">
        <v>52</v>
      </c>
      <c r="C68" s="25"/>
      <c r="D68" s="25"/>
      <c r="E68" s="25"/>
      <c r="F68" s="25"/>
    </row>
    <row r="69" spans="1:6" ht="24.75" customHeight="1" x14ac:dyDescent="0.25">
      <c r="A69" s="25">
        <v>5</v>
      </c>
      <c r="B69" s="37" t="s">
        <v>53</v>
      </c>
      <c r="C69" s="25" t="s">
        <v>96</v>
      </c>
      <c r="D69" s="26">
        <v>100000</v>
      </c>
      <c r="E69" s="25"/>
      <c r="F69" s="25"/>
    </row>
    <row r="70" spans="1:6" x14ac:dyDescent="0.25">
      <c r="B70" s="44"/>
    </row>
    <row r="71" spans="1:6" ht="18.75" x14ac:dyDescent="0.25">
      <c r="B71" s="21" t="s">
        <v>311</v>
      </c>
    </row>
    <row r="72" spans="1:6" x14ac:dyDescent="0.25">
      <c r="A72" s="22" t="s">
        <v>0</v>
      </c>
      <c r="B72" s="23" t="s">
        <v>1</v>
      </c>
      <c r="C72" s="22" t="s">
        <v>2</v>
      </c>
      <c r="D72" s="22" t="s">
        <v>3</v>
      </c>
      <c r="E72" s="22" t="s">
        <v>4</v>
      </c>
      <c r="F72" s="22" t="s">
        <v>3</v>
      </c>
    </row>
    <row r="73" spans="1:6" s="47" customFormat="1" ht="30" customHeight="1" x14ac:dyDescent="0.25">
      <c r="A73" s="45">
        <v>1</v>
      </c>
      <c r="B73" s="46" t="s">
        <v>310</v>
      </c>
      <c r="C73" s="45"/>
      <c r="D73" s="45"/>
      <c r="E73" s="45"/>
      <c r="F73" s="45"/>
    </row>
    <row r="74" spans="1:6" ht="30" customHeight="1" x14ac:dyDescent="0.25">
      <c r="A74" s="25">
        <v>2</v>
      </c>
      <c r="B74" s="37" t="s">
        <v>58</v>
      </c>
      <c r="C74" s="25" t="s">
        <v>94</v>
      </c>
      <c r="D74" s="26">
        <v>177000</v>
      </c>
      <c r="E74" s="25" t="s">
        <v>95</v>
      </c>
      <c r="F74" s="26">
        <v>198000</v>
      </c>
    </row>
    <row r="75" spans="1:6" ht="30" customHeight="1" x14ac:dyDescent="0.25">
      <c r="A75" s="30">
        <v>3</v>
      </c>
      <c r="B75" s="32" t="s">
        <v>59</v>
      </c>
      <c r="C75" s="25" t="s">
        <v>300</v>
      </c>
      <c r="D75" s="26">
        <v>183000</v>
      </c>
      <c r="E75" s="25"/>
      <c r="F75" s="25"/>
    </row>
    <row r="76" spans="1:6" ht="30" customHeight="1" x14ac:dyDescent="0.25">
      <c r="A76" s="25">
        <v>4</v>
      </c>
      <c r="B76" s="37" t="s">
        <v>60</v>
      </c>
      <c r="C76" s="25"/>
      <c r="D76" s="25"/>
      <c r="E76" s="25"/>
      <c r="F76" s="25"/>
    </row>
    <row r="77" spans="1:6" ht="30" customHeight="1" x14ac:dyDescent="0.25">
      <c r="A77" s="25">
        <v>5</v>
      </c>
      <c r="B77" s="37" t="s">
        <v>61</v>
      </c>
      <c r="C77" s="25" t="s">
        <v>96</v>
      </c>
      <c r="D77" s="26">
        <v>100000</v>
      </c>
      <c r="E77" s="25"/>
      <c r="F77" s="26"/>
    </row>
    <row r="78" spans="1:6" x14ac:dyDescent="0.25">
      <c r="B78" s="44"/>
    </row>
    <row r="79" spans="1:6" ht="18.75" x14ac:dyDescent="0.25">
      <c r="B79" s="21" t="s">
        <v>312</v>
      </c>
    </row>
    <row r="80" spans="1:6" x14ac:dyDescent="0.25">
      <c r="A80" s="22" t="s">
        <v>0</v>
      </c>
      <c r="B80" s="23" t="s">
        <v>1</v>
      </c>
      <c r="C80" s="22" t="s">
        <v>2</v>
      </c>
      <c r="D80" s="22" t="s">
        <v>3</v>
      </c>
      <c r="E80" s="22" t="s">
        <v>4</v>
      </c>
      <c r="F80" s="22" t="s">
        <v>3</v>
      </c>
    </row>
    <row r="81" spans="1:6" ht="24" customHeight="1" x14ac:dyDescent="0.25">
      <c r="A81" s="25">
        <v>1</v>
      </c>
      <c r="B81" s="37" t="s">
        <v>50</v>
      </c>
      <c r="C81" s="25" t="s">
        <v>94</v>
      </c>
      <c r="D81" s="26">
        <v>177000</v>
      </c>
      <c r="E81" s="25" t="s">
        <v>95</v>
      </c>
      <c r="F81" s="26">
        <v>198000</v>
      </c>
    </row>
    <row r="82" spans="1:6" ht="24" customHeight="1" x14ac:dyDescent="0.25">
      <c r="A82" s="30">
        <v>2</v>
      </c>
      <c r="B82" s="32" t="s">
        <v>51</v>
      </c>
      <c r="C82" s="25" t="s">
        <v>300</v>
      </c>
      <c r="D82" s="26">
        <v>183000</v>
      </c>
      <c r="E82" s="25"/>
      <c r="F82" s="25"/>
    </row>
    <row r="83" spans="1:6" ht="24" customHeight="1" x14ac:dyDescent="0.25">
      <c r="A83" s="25">
        <v>3</v>
      </c>
      <c r="B83" s="37" t="s">
        <v>52</v>
      </c>
      <c r="C83" s="25"/>
      <c r="D83" s="25"/>
      <c r="E83" s="25"/>
      <c r="F83" s="25"/>
    </row>
    <row r="84" spans="1:6" ht="24" customHeight="1" x14ac:dyDescent="0.25">
      <c r="A84" s="25">
        <v>4</v>
      </c>
      <c r="B84" s="37" t="s">
        <v>63</v>
      </c>
      <c r="C84" s="25"/>
      <c r="D84" s="25"/>
      <c r="E84" s="25"/>
      <c r="F84" s="26"/>
    </row>
    <row r="85" spans="1:6" ht="24" customHeight="1" x14ac:dyDescent="0.25">
      <c r="A85" s="25">
        <v>6</v>
      </c>
      <c r="B85" s="37" t="s">
        <v>53</v>
      </c>
      <c r="C85" s="25" t="s">
        <v>96</v>
      </c>
      <c r="D85" s="26">
        <v>100000</v>
      </c>
      <c r="E85" s="25"/>
      <c r="F85" s="25"/>
    </row>
    <row r="86" spans="1:6" x14ac:dyDescent="0.25">
      <c r="B86" s="44"/>
    </row>
    <row r="87" spans="1:6" ht="18.75" x14ac:dyDescent="0.25">
      <c r="B87" s="21" t="s">
        <v>313</v>
      </c>
      <c r="C87" s="144"/>
    </row>
    <row r="88" spans="1:6" x14ac:dyDescent="0.25">
      <c r="A88" s="22" t="s">
        <v>0</v>
      </c>
      <c r="B88" s="23" t="s">
        <v>1</v>
      </c>
      <c r="C88" s="22" t="s">
        <v>2</v>
      </c>
      <c r="D88" s="22" t="s">
        <v>3</v>
      </c>
      <c r="E88" s="22" t="s">
        <v>4</v>
      </c>
      <c r="F88" s="22" t="s">
        <v>3</v>
      </c>
    </row>
    <row r="89" spans="1:6" ht="27" customHeight="1" x14ac:dyDescent="0.25">
      <c r="A89" s="25">
        <v>1</v>
      </c>
      <c r="B89" s="37" t="s">
        <v>50</v>
      </c>
      <c r="C89" s="25" t="s">
        <v>94</v>
      </c>
      <c r="D89" s="26">
        <v>177000</v>
      </c>
      <c r="E89" s="25" t="s">
        <v>95</v>
      </c>
      <c r="F89" s="26">
        <v>198000</v>
      </c>
    </row>
    <row r="90" spans="1:6" ht="27" customHeight="1" x14ac:dyDescent="0.25">
      <c r="A90" s="169">
        <v>2</v>
      </c>
      <c r="B90" s="169" t="s">
        <v>17</v>
      </c>
      <c r="C90" s="48" t="s">
        <v>73</v>
      </c>
      <c r="D90" s="10">
        <v>117000</v>
      </c>
      <c r="E90" s="46"/>
      <c r="F90" s="68"/>
    </row>
    <row r="91" spans="1:6" ht="27" customHeight="1" x14ac:dyDescent="0.25">
      <c r="A91" s="170"/>
      <c r="B91" s="170"/>
      <c r="C91" s="48" t="s">
        <v>74</v>
      </c>
      <c r="D91" s="24">
        <v>91000</v>
      </c>
      <c r="E91" s="37"/>
      <c r="F91" s="37"/>
    </row>
    <row r="92" spans="1:6" ht="27" customHeight="1" x14ac:dyDescent="0.25">
      <c r="A92" s="30">
        <v>3</v>
      </c>
      <c r="B92" s="32" t="s">
        <v>51</v>
      </c>
      <c r="C92" s="25" t="s">
        <v>300</v>
      </c>
      <c r="D92" s="26">
        <v>183000</v>
      </c>
      <c r="E92" s="25"/>
      <c r="F92" s="25"/>
    </row>
    <row r="93" spans="1:6" ht="27" customHeight="1" x14ac:dyDescent="0.25">
      <c r="A93" s="25">
        <v>4</v>
      </c>
      <c r="B93" s="37" t="s">
        <v>52</v>
      </c>
      <c r="C93" s="25"/>
      <c r="D93" s="25"/>
      <c r="E93" s="25"/>
      <c r="F93" s="25"/>
    </row>
    <row r="94" spans="1:6" ht="27" customHeight="1" x14ac:dyDescent="0.25">
      <c r="A94" s="25">
        <v>5</v>
      </c>
      <c r="B94" s="37" t="s">
        <v>53</v>
      </c>
      <c r="C94" s="25" t="s">
        <v>96</v>
      </c>
      <c r="D94" s="26">
        <v>100000</v>
      </c>
      <c r="E94" s="25"/>
      <c r="F94" s="25"/>
    </row>
    <row r="95" spans="1:6" x14ac:dyDescent="0.25">
      <c r="B95" s="44"/>
    </row>
    <row r="96" spans="1:6" ht="18.75" x14ac:dyDescent="0.25">
      <c r="B96" s="21" t="s">
        <v>314</v>
      </c>
      <c r="C96" s="144"/>
    </row>
    <row r="97" spans="1:6" x14ac:dyDescent="0.25">
      <c r="A97" s="22" t="s">
        <v>0</v>
      </c>
      <c r="B97" s="23" t="s">
        <v>1</v>
      </c>
      <c r="C97" s="22" t="s">
        <v>2</v>
      </c>
      <c r="D97" s="22" t="s">
        <v>3</v>
      </c>
      <c r="E97" s="22" t="s">
        <v>4</v>
      </c>
      <c r="F97" s="22" t="s">
        <v>3</v>
      </c>
    </row>
    <row r="98" spans="1:6" ht="26.25" customHeight="1" x14ac:dyDescent="0.25">
      <c r="A98" s="25">
        <v>2</v>
      </c>
      <c r="B98" s="37" t="s">
        <v>50</v>
      </c>
      <c r="C98" s="25" t="s">
        <v>94</v>
      </c>
      <c r="D98" s="26">
        <v>177000</v>
      </c>
      <c r="E98" s="25" t="s">
        <v>95</v>
      </c>
      <c r="F98" s="26">
        <v>198000</v>
      </c>
    </row>
    <row r="99" spans="1:6" ht="26.25" customHeight="1" x14ac:dyDescent="0.25">
      <c r="A99" s="169">
        <v>3</v>
      </c>
      <c r="B99" s="169" t="s">
        <v>17</v>
      </c>
      <c r="C99" s="48" t="s">
        <v>73</v>
      </c>
      <c r="D99" s="10">
        <v>117000</v>
      </c>
      <c r="E99" s="46"/>
      <c r="F99" s="68"/>
    </row>
    <row r="100" spans="1:6" ht="26.25" customHeight="1" x14ac:dyDescent="0.25">
      <c r="A100" s="170"/>
      <c r="B100" s="170"/>
      <c r="C100" s="48" t="s">
        <v>74</v>
      </c>
      <c r="D100" s="24">
        <v>91000</v>
      </c>
      <c r="E100" s="37"/>
      <c r="F100" s="37"/>
    </row>
    <row r="101" spans="1:6" ht="26.25" customHeight="1" x14ac:dyDescent="0.25">
      <c r="A101" s="30">
        <v>4</v>
      </c>
      <c r="B101" s="32" t="s">
        <v>51</v>
      </c>
      <c r="C101" s="25" t="s">
        <v>300</v>
      </c>
      <c r="D101" s="26">
        <v>183000</v>
      </c>
      <c r="E101" s="25"/>
      <c r="F101" s="25"/>
    </row>
    <row r="102" spans="1:6" ht="26.25" customHeight="1" x14ac:dyDescent="0.25">
      <c r="A102" s="25">
        <v>5</v>
      </c>
      <c r="B102" s="37" t="s">
        <v>52</v>
      </c>
      <c r="C102" s="25"/>
      <c r="D102" s="25"/>
      <c r="E102" s="25"/>
      <c r="F102" s="25"/>
    </row>
    <row r="103" spans="1:6" ht="26.25" customHeight="1" x14ac:dyDescent="0.25">
      <c r="A103" s="25">
        <v>6</v>
      </c>
      <c r="B103" s="37" t="s">
        <v>53</v>
      </c>
      <c r="C103" s="25" t="s">
        <v>96</v>
      </c>
      <c r="D103" s="26">
        <v>100000</v>
      </c>
      <c r="E103" s="25"/>
      <c r="F103" s="25"/>
    </row>
    <row r="104" spans="1:6" x14ac:dyDescent="0.25">
      <c r="B104" s="44"/>
    </row>
  </sheetData>
  <mergeCells count="6">
    <mergeCell ref="A1:F1"/>
    <mergeCell ref="A99:A100"/>
    <mergeCell ref="B99:B100"/>
    <mergeCell ref="A90:A91"/>
    <mergeCell ref="B90:B91"/>
    <mergeCell ref="B57:C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opLeftCell="A4" workbookViewId="0">
      <selection activeCell="I11" sqref="I11"/>
    </sheetView>
  </sheetViews>
  <sheetFormatPr defaultRowHeight="15.75" x14ac:dyDescent="0.25"/>
  <cols>
    <col min="1" max="1" width="9" style="20"/>
    <col min="2" max="2" width="43.875" style="20" customWidth="1"/>
    <col min="3" max="3" width="12.75" style="20" customWidth="1"/>
    <col min="4" max="4" width="17.75" style="79" customWidth="1"/>
    <col min="5" max="5" width="19.25" style="20" hidden="1" customWidth="1"/>
    <col min="6" max="6" width="17.75" style="20" hidden="1" customWidth="1"/>
    <col min="7" max="7" width="19" style="20" hidden="1" customWidth="1"/>
    <col min="8" max="16384" width="9" style="20"/>
  </cols>
  <sheetData>
    <row r="2" spans="1:8" ht="25.5" x14ac:dyDescent="0.25">
      <c r="A2" s="220" t="s">
        <v>318</v>
      </c>
      <c r="B2" s="220"/>
      <c r="C2" s="220"/>
      <c r="D2" s="220"/>
      <c r="E2" s="220"/>
      <c r="F2" s="220"/>
      <c r="G2" s="220"/>
    </row>
    <row r="4" spans="1:8" ht="24.75" customHeight="1" x14ac:dyDescent="0.25">
      <c r="A4" s="222" t="s">
        <v>320</v>
      </c>
      <c r="B4" s="222"/>
      <c r="C4" s="222"/>
      <c r="D4" s="222"/>
      <c r="E4" s="222"/>
      <c r="F4" s="222"/>
      <c r="G4" s="222"/>
      <c r="H4" s="222"/>
    </row>
    <row r="5" spans="1:8" x14ac:dyDescent="0.25">
      <c r="A5" s="146" t="s">
        <v>0</v>
      </c>
      <c r="B5" s="147" t="s">
        <v>99</v>
      </c>
      <c r="C5" s="147" t="s">
        <v>100</v>
      </c>
      <c r="D5" s="148" t="s">
        <v>102</v>
      </c>
      <c r="E5" s="147" t="s">
        <v>103</v>
      </c>
      <c r="F5" s="149" t="s">
        <v>104</v>
      </c>
      <c r="G5" s="150" t="s">
        <v>105</v>
      </c>
      <c r="H5" s="22" t="s">
        <v>317</v>
      </c>
    </row>
    <row r="6" spans="1:8" ht="29.25" customHeight="1" x14ac:dyDescent="0.25">
      <c r="A6" s="66">
        <v>1</v>
      </c>
      <c r="B6" s="75" t="s">
        <v>265</v>
      </c>
      <c r="C6" s="121">
        <v>61000</v>
      </c>
      <c r="D6" s="221">
        <f>5</f>
        <v>5</v>
      </c>
      <c r="E6" s="221"/>
      <c r="F6" s="25"/>
      <c r="G6" s="66"/>
      <c r="H6" s="25">
        <f>50*D6</f>
        <v>250</v>
      </c>
    </row>
    <row r="7" spans="1:8" ht="29.25" customHeight="1" x14ac:dyDescent="0.25">
      <c r="A7" s="66">
        <v>2</v>
      </c>
      <c r="B7" s="114" t="s">
        <v>269</v>
      </c>
      <c r="C7" s="129">
        <v>96000</v>
      </c>
      <c r="D7" s="221">
        <f>5+2</f>
        <v>7</v>
      </c>
      <c r="E7" s="221"/>
      <c r="F7" s="25"/>
      <c r="G7" s="66"/>
      <c r="H7" s="25">
        <f t="shared" ref="H7:H20" si="0">50*D7</f>
        <v>350</v>
      </c>
    </row>
    <row r="8" spans="1:8" ht="29.25" customHeight="1" x14ac:dyDescent="0.25">
      <c r="A8" s="66">
        <v>3</v>
      </c>
      <c r="B8" s="25" t="s">
        <v>106</v>
      </c>
      <c r="C8" s="26">
        <v>86000</v>
      </c>
      <c r="D8" s="221">
        <f>5</f>
        <v>5</v>
      </c>
      <c r="E8" s="221"/>
      <c r="F8" s="25"/>
      <c r="G8" s="151"/>
      <c r="H8" s="25">
        <f t="shared" si="0"/>
        <v>250</v>
      </c>
    </row>
    <row r="9" spans="1:8" ht="29.25" customHeight="1" x14ac:dyDescent="0.25">
      <c r="A9" s="66">
        <v>4</v>
      </c>
      <c r="B9" s="113" t="s">
        <v>315</v>
      </c>
      <c r="C9" s="26">
        <v>111000</v>
      </c>
      <c r="D9" s="221">
        <f>5+2</f>
        <v>7</v>
      </c>
      <c r="E9" s="221"/>
      <c r="F9" s="25"/>
      <c r="G9" s="152"/>
      <c r="H9" s="25">
        <f t="shared" si="0"/>
        <v>350</v>
      </c>
    </row>
    <row r="10" spans="1:8" ht="29.25" customHeight="1" x14ac:dyDescent="0.25">
      <c r="A10" s="66">
        <v>5</v>
      </c>
      <c r="B10" s="25" t="s">
        <v>77</v>
      </c>
      <c r="C10" s="26">
        <v>99000</v>
      </c>
      <c r="D10" s="224">
        <f>4</f>
        <v>4</v>
      </c>
      <c r="E10" s="224"/>
      <c r="F10" s="25"/>
      <c r="G10" s="66"/>
      <c r="H10" s="25">
        <f t="shared" si="0"/>
        <v>200</v>
      </c>
    </row>
    <row r="11" spans="1:8" ht="29.25" customHeight="1" x14ac:dyDescent="0.25">
      <c r="A11" s="66">
        <v>6</v>
      </c>
      <c r="B11" s="25" t="s">
        <v>78</v>
      </c>
      <c r="C11" s="26">
        <v>89000</v>
      </c>
      <c r="D11" s="224">
        <f>4</f>
        <v>4</v>
      </c>
      <c r="E11" s="224"/>
      <c r="F11" s="25"/>
      <c r="G11" s="66"/>
      <c r="H11" s="25">
        <f t="shared" si="0"/>
        <v>200</v>
      </c>
    </row>
    <row r="12" spans="1:8" ht="29.25" customHeight="1" x14ac:dyDescent="0.25">
      <c r="A12" s="66">
        <v>7</v>
      </c>
      <c r="B12" s="75" t="s">
        <v>273</v>
      </c>
      <c r="C12" s="26">
        <v>94000</v>
      </c>
      <c r="D12" s="224">
        <f>4</f>
        <v>4</v>
      </c>
      <c r="E12" s="224"/>
      <c r="F12" s="25"/>
      <c r="G12" s="66"/>
      <c r="H12" s="25">
        <f t="shared" si="0"/>
        <v>200</v>
      </c>
    </row>
    <row r="13" spans="1:8" ht="29.25" customHeight="1" x14ac:dyDescent="0.25">
      <c r="A13" s="66">
        <v>8</v>
      </c>
      <c r="B13" s="25" t="s">
        <v>274</v>
      </c>
      <c r="C13" s="26">
        <v>100000</v>
      </c>
      <c r="D13" s="224">
        <f>2</f>
        <v>2</v>
      </c>
      <c r="E13" s="224"/>
      <c r="F13" s="25"/>
      <c r="G13" s="66"/>
      <c r="H13" s="25">
        <f t="shared" si="0"/>
        <v>100</v>
      </c>
    </row>
    <row r="14" spans="1:8" ht="29.25" customHeight="1" x14ac:dyDescent="0.25">
      <c r="A14" s="66">
        <v>9</v>
      </c>
      <c r="B14" s="25" t="s">
        <v>275</v>
      </c>
      <c r="C14" s="26">
        <v>96000</v>
      </c>
      <c r="D14" s="224">
        <f>4</f>
        <v>4</v>
      </c>
      <c r="E14" s="224"/>
      <c r="F14" s="25"/>
      <c r="G14" s="66"/>
      <c r="H14" s="25">
        <f t="shared" si="0"/>
        <v>200</v>
      </c>
    </row>
    <row r="15" spans="1:8" ht="29.25" customHeight="1" x14ac:dyDescent="0.25">
      <c r="A15" s="66">
        <v>10</v>
      </c>
      <c r="B15" s="25" t="s">
        <v>276</v>
      </c>
      <c r="C15" s="26">
        <v>127000</v>
      </c>
      <c r="D15" s="224">
        <f>2</f>
        <v>2</v>
      </c>
      <c r="E15" s="224"/>
      <c r="F15" s="25"/>
      <c r="G15" s="66"/>
      <c r="H15" s="25">
        <f t="shared" si="0"/>
        <v>100</v>
      </c>
    </row>
    <row r="16" spans="1:8" ht="29.25" customHeight="1" x14ac:dyDescent="0.25">
      <c r="A16" s="66">
        <v>11</v>
      </c>
      <c r="B16" s="25" t="s">
        <v>279</v>
      </c>
      <c r="C16" s="26">
        <v>92000</v>
      </c>
      <c r="D16" s="153">
        <f>2</f>
        <v>2</v>
      </c>
      <c r="E16" s="45"/>
      <c r="F16" s="25"/>
      <c r="G16" s="66"/>
      <c r="H16" s="25">
        <f t="shared" si="0"/>
        <v>100</v>
      </c>
    </row>
    <row r="17" spans="1:8" ht="29.25" customHeight="1" x14ac:dyDescent="0.25">
      <c r="A17" s="66">
        <v>12</v>
      </c>
      <c r="B17" s="37" t="s">
        <v>123</v>
      </c>
      <c r="C17" s="26">
        <v>108000</v>
      </c>
      <c r="D17" s="153">
        <f>2</f>
        <v>2</v>
      </c>
      <c r="E17" s="45"/>
      <c r="F17" s="25"/>
      <c r="G17" s="66"/>
      <c r="H17" s="25">
        <f t="shared" si="0"/>
        <v>100</v>
      </c>
    </row>
    <row r="18" spans="1:8" ht="29.25" customHeight="1" x14ac:dyDescent="0.25">
      <c r="A18" s="66">
        <v>13</v>
      </c>
      <c r="B18" s="25" t="s">
        <v>94</v>
      </c>
      <c r="C18" s="26">
        <v>177000</v>
      </c>
      <c r="D18" s="153">
        <f>8+3+3+3</f>
        <v>17</v>
      </c>
      <c r="E18" s="45"/>
      <c r="F18" s="25"/>
      <c r="G18" s="66"/>
      <c r="H18" s="25">
        <f t="shared" si="0"/>
        <v>850</v>
      </c>
    </row>
    <row r="19" spans="1:8" ht="29.25" customHeight="1" x14ac:dyDescent="0.25">
      <c r="A19" s="66">
        <v>14</v>
      </c>
      <c r="B19" s="25" t="s">
        <v>300</v>
      </c>
      <c r="C19" s="26">
        <v>183000</v>
      </c>
      <c r="D19" s="153">
        <v>17</v>
      </c>
      <c r="E19" s="45"/>
      <c r="F19" s="25"/>
      <c r="G19" s="66"/>
      <c r="H19" s="25">
        <f t="shared" si="0"/>
        <v>850</v>
      </c>
    </row>
    <row r="20" spans="1:8" ht="29.25" customHeight="1" x14ac:dyDescent="0.25">
      <c r="A20" s="66">
        <v>15</v>
      </c>
      <c r="B20" s="25" t="s">
        <v>97</v>
      </c>
      <c r="C20" s="26">
        <v>62000</v>
      </c>
      <c r="D20" s="153">
        <v>9</v>
      </c>
      <c r="E20" s="45"/>
      <c r="F20" s="25"/>
      <c r="G20" s="66"/>
      <c r="H20" s="25">
        <f t="shared" si="0"/>
        <v>450</v>
      </c>
    </row>
    <row r="21" spans="1:8" ht="29.25" customHeight="1" x14ac:dyDescent="0.25"/>
    <row r="22" spans="1:8" ht="29.25" customHeight="1" x14ac:dyDescent="0.25">
      <c r="A22" s="225" t="s">
        <v>319</v>
      </c>
      <c r="B22" s="225"/>
      <c r="C22" s="225"/>
      <c r="D22" s="225"/>
      <c r="E22" s="225"/>
      <c r="F22" s="225"/>
      <c r="G22" s="225"/>
      <c r="H22" s="225"/>
    </row>
    <row r="23" spans="1:8" ht="29.25" customHeight="1" x14ac:dyDescent="0.25">
      <c r="A23" s="66">
        <v>1</v>
      </c>
      <c r="B23" s="82" t="s">
        <v>272</v>
      </c>
      <c r="C23" s="26">
        <v>90000</v>
      </c>
      <c r="D23" s="223">
        <v>5</v>
      </c>
      <c r="E23" s="223"/>
      <c r="H23" s="25">
        <f>50*D23</f>
        <v>250</v>
      </c>
    </row>
    <row r="24" spans="1:8" ht="29.25" customHeight="1" x14ac:dyDescent="0.25">
      <c r="A24" s="66">
        <v>2</v>
      </c>
      <c r="B24" s="75" t="s">
        <v>268</v>
      </c>
      <c r="C24" s="89">
        <v>61000</v>
      </c>
      <c r="D24" s="223">
        <v>4</v>
      </c>
      <c r="E24" s="223"/>
      <c r="H24" s="25">
        <f t="shared" ref="H24:H25" si="1">50*D24</f>
        <v>200</v>
      </c>
    </row>
    <row r="25" spans="1:8" ht="29.25" customHeight="1" x14ac:dyDescent="0.25">
      <c r="A25" s="66">
        <v>3</v>
      </c>
      <c r="B25" s="88" t="s">
        <v>84</v>
      </c>
      <c r="C25" s="121">
        <v>60000</v>
      </c>
      <c r="D25" s="223">
        <v>6</v>
      </c>
      <c r="E25" s="223"/>
      <c r="H25" s="25">
        <f t="shared" si="1"/>
        <v>300</v>
      </c>
    </row>
    <row r="26" spans="1:8" ht="29.25" customHeight="1" x14ac:dyDescent="0.25">
      <c r="A26" s="66">
        <v>4</v>
      </c>
      <c r="B26" s="25" t="s">
        <v>96</v>
      </c>
      <c r="C26" s="26">
        <v>100000</v>
      </c>
      <c r="D26" s="73">
        <v>18</v>
      </c>
      <c r="E26" s="25"/>
      <c r="H26" s="25">
        <f>50*D26</f>
        <v>900</v>
      </c>
    </row>
  </sheetData>
  <mergeCells count="16">
    <mergeCell ref="D23:E23"/>
    <mergeCell ref="D25:E25"/>
    <mergeCell ref="D24:E24"/>
    <mergeCell ref="D15:E15"/>
    <mergeCell ref="D10:E10"/>
    <mergeCell ref="D11:E11"/>
    <mergeCell ref="D12:E12"/>
    <mergeCell ref="D13:E13"/>
    <mergeCell ref="D14:E14"/>
    <mergeCell ref="A22:H22"/>
    <mergeCell ref="A2:G2"/>
    <mergeCell ref="D6:E6"/>
    <mergeCell ref="D7:E7"/>
    <mergeCell ref="D8:E8"/>
    <mergeCell ref="D9:E9"/>
    <mergeCell ref="A4:H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opLeftCell="A16" zoomScaleNormal="100" workbookViewId="0">
      <selection activeCell="H19" sqref="H19"/>
    </sheetView>
  </sheetViews>
  <sheetFormatPr defaultRowHeight="15.75" x14ac:dyDescent="0.25"/>
  <cols>
    <col min="1" max="1" width="7.625" customWidth="1"/>
    <col min="2" max="2" width="52.125" customWidth="1"/>
    <col min="3" max="3" width="12" customWidth="1"/>
    <col min="4" max="4" width="10.75" style="154" customWidth="1"/>
    <col min="5" max="5" width="46" style="4" customWidth="1"/>
    <col min="6" max="6" width="14.375" style="14" hidden="1" customWidth="1"/>
    <col min="7" max="7" width="17.125" style="14" hidden="1" customWidth="1"/>
    <col min="8" max="8" width="27.125" style="64" customWidth="1"/>
  </cols>
  <sheetData>
    <row r="2" spans="1:9" ht="25.5" x14ac:dyDescent="0.35">
      <c r="A2" s="226" t="s">
        <v>355</v>
      </c>
      <c r="B2" s="226"/>
      <c r="C2" s="226"/>
      <c r="D2" s="226"/>
      <c r="E2" s="226"/>
      <c r="F2" s="226"/>
      <c r="G2" s="226"/>
    </row>
    <row r="4" spans="1:9" ht="32.25" customHeight="1" x14ac:dyDescent="0.25">
      <c r="A4" s="222" t="s">
        <v>354</v>
      </c>
      <c r="B4" s="222"/>
      <c r="C4" s="222"/>
      <c r="D4" s="222"/>
      <c r="E4" s="222"/>
    </row>
    <row r="5" spans="1:9" x14ac:dyDescent="0.25">
      <c r="A5" s="146" t="s">
        <v>0</v>
      </c>
      <c r="B5" s="147" t="s">
        <v>99</v>
      </c>
      <c r="C5" s="147" t="s">
        <v>100</v>
      </c>
      <c r="D5" s="150" t="s">
        <v>101</v>
      </c>
      <c r="E5" s="160" t="s">
        <v>102</v>
      </c>
      <c r="F5" s="65" t="s">
        <v>109</v>
      </c>
      <c r="G5" s="65" t="s">
        <v>110</v>
      </c>
      <c r="H5" s="64" t="s">
        <v>359</v>
      </c>
    </row>
    <row r="6" spans="1:9" ht="42" customHeight="1" x14ac:dyDescent="0.25">
      <c r="A6" s="66">
        <v>1</v>
      </c>
      <c r="B6" s="59" t="s">
        <v>107</v>
      </c>
      <c r="C6" s="26">
        <v>108000</v>
      </c>
      <c r="D6" s="161">
        <f>36+36+53+55+55+57+56</f>
        <v>348</v>
      </c>
      <c r="E6" s="59" t="s">
        <v>343</v>
      </c>
      <c r="F6" s="66"/>
      <c r="G6" s="66"/>
      <c r="H6" s="64" t="s">
        <v>367</v>
      </c>
      <c r="I6" t="s">
        <v>368</v>
      </c>
    </row>
    <row r="7" spans="1:9" s="11" customFormat="1" ht="42" customHeight="1" x14ac:dyDescent="0.25">
      <c r="A7" s="66">
        <v>1</v>
      </c>
      <c r="B7" s="25" t="s">
        <v>341</v>
      </c>
      <c r="C7" s="26">
        <v>85000</v>
      </c>
      <c r="D7" s="161">
        <f>36+36+33+40+19+50+49+50</f>
        <v>313</v>
      </c>
      <c r="E7" s="59" t="s">
        <v>357</v>
      </c>
      <c r="F7" s="66"/>
      <c r="G7" s="66"/>
      <c r="H7" s="64" t="s">
        <v>370</v>
      </c>
      <c r="I7" s="42"/>
    </row>
    <row r="8" spans="1:9" ht="42" customHeight="1" x14ac:dyDescent="0.25">
      <c r="A8" s="66">
        <v>2</v>
      </c>
      <c r="B8" s="25" t="s">
        <v>342</v>
      </c>
      <c r="C8" s="26">
        <v>81000</v>
      </c>
      <c r="D8" s="161">
        <f>36+36+33+40+19+50+49+50</f>
        <v>313</v>
      </c>
      <c r="E8" s="159" t="s">
        <v>357</v>
      </c>
      <c r="F8" s="66"/>
      <c r="G8" s="66"/>
      <c r="H8" s="64" t="s">
        <v>370</v>
      </c>
      <c r="I8" s="11"/>
    </row>
    <row r="9" spans="1:9" ht="42" customHeight="1" x14ac:dyDescent="0.25">
      <c r="A9" s="66">
        <v>3</v>
      </c>
      <c r="B9" s="59" t="s">
        <v>85</v>
      </c>
      <c r="C9" s="24">
        <v>96000</v>
      </c>
      <c r="D9" s="161">
        <f>17+51+46+44+40+42+41+22+41+30</f>
        <v>374</v>
      </c>
      <c r="E9" s="59" t="s">
        <v>334</v>
      </c>
      <c r="F9" s="66"/>
      <c r="G9" s="66"/>
      <c r="H9" s="64" t="s">
        <v>360</v>
      </c>
      <c r="I9" s="11"/>
    </row>
    <row r="10" spans="1:9" ht="42" customHeight="1" x14ac:dyDescent="0.25">
      <c r="A10" s="66">
        <v>4</v>
      </c>
      <c r="B10" s="59" t="s">
        <v>75</v>
      </c>
      <c r="C10" s="24">
        <v>86000</v>
      </c>
      <c r="D10" s="161">
        <f>49+51+50+43+32+18</f>
        <v>243</v>
      </c>
      <c r="E10" s="59" t="s">
        <v>330</v>
      </c>
      <c r="F10" s="66"/>
      <c r="G10" s="66"/>
      <c r="H10" s="64" t="s">
        <v>360</v>
      </c>
      <c r="I10" s="11"/>
    </row>
    <row r="11" spans="1:9" ht="42" customHeight="1" x14ac:dyDescent="0.25">
      <c r="A11" s="66">
        <v>5</v>
      </c>
      <c r="B11" s="56" t="s">
        <v>186</v>
      </c>
      <c r="C11" s="58">
        <v>137000</v>
      </c>
      <c r="D11" s="161">
        <f>50+49+50+45+43+20</f>
        <v>257</v>
      </c>
      <c r="E11" s="59" t="s">
        <v>323</v>
      </c>
      <c r="F11" s="66"/>
      <c r="G11" s="66"/>
      <c r="H11" s="64" t="s">
        <v>361</v>
      </c>
      <c r="I11" s="11"/>
    </row>
    <row r="12" spans="1:9" ht="42" customHeight="1" x14ac:dyDescent="0.25">
      <c r="A12" s="66">
        <v>6</v>
      </c>
      <c r="B12" s="25" t="s">
        <v>189</v>
      </c>
      <c r="C12" s="26">
        <v>94000</v>
      </c>
      <c r="D12" s="161">
        <f>50+49+50+43+47+50</f>
        <v>289</v>
      </c>
      <c r="E12" s="59" t="s">
        <v>332</v>
      </c>
      <c r="F12" s="66"/>
      <c r="G12" s="66"/>
      <c r="H12" s="64" t="s">
        <v>369</v>
      </c>
      <c r="I12" s="11"/>
    </row>
    <row r="13" spans="1:9" ht="42" customHeight="1" x14ac:dyDescent="0.25">
      <c r="A13" s="66">
        <v>7</v>
      </c>
      <c r="B13" s="25" t="s">
        <v>191</v>
      </c>
      <c r="C13" s="26">
        <v>78000</v>
      </c>
      <c r="D13" s="161">
        <f>50+49+50+45+43</f>
        <v>237</v>
      </c>
      <c r="E13" s="59" t="s">
        <v>344</v>
      </c>
      <c r="F13" s="66"/>
      <c r="G13" s="66"/>
      <c r="H13" s="64" t="s">
        <v>370</v>
      </c>
      <c r="I13" s="11"/>
    </row>
    <row r="14" spans="1:9" ht="42" customHeight="1" x14ac:dyDescent="0.25">
      <c r="A14" s="66">
        <v>8</v>
      </c>
      <c r="B14" s="25" t="s">
        <v>192</v>
      </c>
      <c r="C14" s="26">
        <v>76000</v>
      </c>
      <c r="D14" s="161">
        <f>50+49+50+45+43</f>
        <v>237</v>
      </c>
      <c r="E14" s="59" t="s">
        <v>344</v>
      </c>
      <c r="F14" s="66"/>
      <c r="G14" s="66"/>
      <c r="H14" s="64" t="s">
        <v>370</v>
      </c>
      <c r="I14" s="11"/>
    </row>
    <row r="15" spans="1:9" ht="42" customHeight="1" x14ac:dyDescent="0.25">
      <c r="A15" s="66">
        <v>9</v>
      </c>
      <c r="B15" s="52" t="s">
        <v>72</v>
      </c>
      <c r="C15" s="54"/>
      <c r="D15" s="161">
        <f>50+49+50+45+43+20</f>
        <v>257</v>
      </c>
      <c r="E15" s="59" t="s">
        <v>345</v>
      </c>
      <c r="F15" s="66"/>
      <c r="G15" s="66"/>
      <c r="H15" s="64" t="s">
        <v>360</v>
      </c>
      <c r="I15" s="11"/>
    </row>
    <row r="16" spans="1:9" ht="42" customHeight="1" x14ac:dyDescent="0.25">
      <c r="A16" s="66">
        <v>10</v>
      </c>
      <c r="B16" s="52" t="s">
        <v>195</v>
      </c>
      <c r="C16" s="55">
        <v>92000</v>
      </c>
      <c r="D16" s="161">
        <f>50+49+50+45+43</f>
        <v>237</v>
      </c>
      <c r="E16" s="59" t="s">
        <v>344</v>
      </c>
      <c r="F16" s="66"/>
      <c r="G16" s="66"/>
      <c r="H16" s="64" t="s">
        <v>370</v>
      </c>
      <c r="I16" s="11"/>
    </row>
    <row r="17" spans="1:10" ht="42" customHeight="1" x14ac:dyDescent="0.25">
      <c r="A17" s="66">
        <v>11</v>
      </c>
      <c r="B17" s="25" t="s">
        <v>200</v>
      </c>
      <c r="C17" s="26">
        <v>120000</v>
      </c>
      <c r="D17" s="161">
        <f>50+49+50+45+43</f>
        <v>237</v>
      </c>
      <c r="E17" s="59" t="s">
        <v>344</v>
      </c>
      <c r="F17" s="66"/>
      <c r="G17" s="66"/>
      <c r="H17" s="64" t="s">
        <v>370</v>
      </c>
      <c r="I17" s="11"/>
    </row>
    <row r="18" spans="1:10" ht="42" customHeight="1" x14ac:dyDescent="0.25">
      <c r="A18" s="66">
        <v>12</v>
      </c>
      <c r="B18" s="25" t="s">
        <v>70</v>
      </c>
      <c r="C18" s="26">
        <v>110000</v>
      </c>
      <c r="D18" s="161">
        <f>50+51+46+44+40+42</f>
        <v>273</v>
      </c>
      <c r="E18" s="59" t="s">
        <v>328</v>
      </c>
      <c r="F18" s="66"/>
      <c r="G18" s="66"/>
      <c r="H18" s="64" t="s">
        <v>362</v>
      </c>
      <c r="I18" s="11">
        <f>46+44+40+42+50</f>
        <v>222</v>
      </c>
      <c r="J18">
        <f>9*24</f>
        <v>216</v>
      </c>
    </row>
    <row r="19" spans="1:10" ht="42" customHeight="1" x14ac:dyDescent="0.25">
      <c r="A19" s="66">
        <v>13</v>
      </c>
      <c r="B19" s="25" t="s">
        <v>214</v>
      </c>
      <c r="C19" s="26">
        <v>116000</v>
      </c>
      <c r="D19" s="161">
        <f>50+20+43+44+43+32</f>
        <v>232</v>
      </c>
      <c r="E19" s="59" t="s">
        <v>325</v>
      </c>
      <c r="F19" s="66"/>
      <c r="G19" s="66"/>
      <c r="H19" s="64" t="s">
        <v>364</v>
      </c>
      <c r="I19" s="11"/>
    </row>
    <row r="20" spans="1:10" ht="42" customHeight="1" x14ac:dyDescent="0.25">
      <c r="A20" s="66">
        <v>14</v>
      </c>
      <c r="B20" s="25" t="s">
        <v>219</v>
      </c>
      <c r="C20" s="26">
        <v>138000</v>
      </c>
      <c r="D20" s="161">
        <f>50+44+43+43+32</f>
        <v>212</v>
      </c>
      <c r="E20" s="59" t="s">
        <v>326</v>
      </c>
      <c r="F20" s="66"/>
      <c r="G20" s="66"/>
      <c r="H20" s="64" t="s">
        <v>366</v>
      </c>
      <c r="I20" s="11"/>
    </row>
    <row r="21" spans="1:10" s="11" customFormat="1" ht="42" customHeight="1" x14ac:dyDescent="0.25">
      <c r="A21" s="66"/>
      <c r="B21" s="25" t="s">
        <v>77</v>
      </c>
      <c r="C21" s="26">
        <v>99000</v>
      </c>
      <c r="D21" s="161">
        <f>20+43+44+40+41+30</f>
        <v>218</v>
      </c>
      <c r="E21" s="59" t="s">
        <v>356</v>
      </c>
      <c r="F21" s="66"/>
      <c r="G21" s="66"/>
      <c r="H21" s="64" t="s">
        <v>363</v>
      </c>
    </row>
    <row r="22" spans="1:10" ht="42" customHeight="1" x14ac:dyDescent="0.25">
      <c r="A22" s="66">
        <v>15</v>
      </c>
      <c r="B22" s="25" t="s">
        <v>340</v>
      </c>
      <c r="C22" s="26">
        <v>89000</v>
      </c>
      <c r="D22" s="161">
        <f>20+43+44+40+41+30</f>
        <v>218</v>
      </c>
      <c r="E22" s="159" t="s">
        <v>356</v>
      </c>
      <c r="F22" s="66"/>
      <c r="G22" s="66"/>
      <c r="H22" s="64" t="s">
        <v>364</v>
      </c>
      <c r="I22" s="11"/>
    </row>
    <row r="23" spans="1:10" ht="42" customHeight="1" x14ac:dyDescent="0.25">
      <c r="A23" s="66">
        <v>16</v>
      </c>
      <c r="B23" s="25" t="s">
        <v>79</v>
      </c>
      <c r="C23" s="26">
        <v>111000</v>
      </c>
      <c r="D23" s="161">
        <f>20+40+22+47+50+41+30</f>
        <v>250</v>
      </c>
      <c r="E23" s="59" t="s">
        <v>337</v>
      </c>
      <c r="F23" s="66"/>
      <c r="G23" s="66"/>
      <c r="H23" s="64" t="s">
        <v>365</v>
      </c>
      <c r="I23" s="11"/>
    </row>
    <row r="24" spans="1:10" ht="42" customHeight="1" x14ac:dyDescent="0.25">
      <c r="A24" s="66">
        <v>17</v>
      </c>
      <c r="B24" s="25" t="s">
        <v>81</v>
      </c>
      <c r="C24" s="59" t="s">
        <v>69</v>
      </c>
      <c r="D24" s="161">
        <f>43+44+32+40+41</f>
        <v>200</v>
      </c>
      <c r="E24" s="59" t="s">
        <v>333</v>
      </c>
      <c r="F24" s="66"/>
      <c r="G24" s="66"/>
      <c r="H24" s="64" t="s">
        <v>360</v>
      </c>
      <c r="I24" s="11"/>
    </row>
    <row r="25" spans="1:10" ht="42" customHeight="1" x14ac:dyDescent="0.25">
      <c r="A25" s="66">
        <v>18</v>
      </c>
      <c r="B25" s="57" t="s">
        <v>73</v>
      </c>
      <c r="C25" s="10">
        <v>117000</v>
      </c>
      <c r="D25" s="161">
        <f>43+44+40+35+35</f>
        <v>197</v>
      </c>
      <c r="E25" s="59" t="s">
        <v>339</v>
      </c>
      <c r="F25" s="66"/>
      <c r="G25" s="66"/>
      <c r="I25" s="11"/>
    </row>
    <row r="26" spans="1:10" ht="42" customHeight="1" x14ac:dyDescent="0.25">
      <c r="A26" s="66">
        <v>19</v>
      </c>
      <c r="B26" s="57" t="s">
        <v>74</v>
      </c>
      <c r="C26" s="24">
        <v>91000</v>
      </c>
      <c r="D26" s="161">
        <f>43+44+40+35+35</f>
        <v>197</v>
      </c>
      <c r="E26" s="59" t="s">
        <v>339</v>
      </c>
      <c r="F26" s="66"/>
      <c r="G26" s="66"/>
      <c r="I26" s="11"/>
    </row>
    <row r="27" spans="1:10" ht="42" customHeight="1" x14ac:dyDescent="0.25">
      <c r="A27" s="66">
        <v>20</v>
      </c>
      <c r="B27" s="25" t="s">
        <v>235</v>
      </c>
      <c r="C27" s="26">
        <v>71000</v>
      </c>
      <c r="D27" s="161">
        <v>43</v>
      </c>
      <c r="E27" s="59" t="s">
        <v>324</v>
      </c>
      <c r="F27" s="66"/>
      <c r="G27" s="66"/>
      <c r="I27" s="11"/>
    </row>
    <row r="28" spans="1:10" ht="42" customHeight="1" x14ac:dyDescent="0.25">
      <c r="A28" s="66">
        <v>21</v>
      </c>
      <c r="B28" s="53" t="s">
        <v>87</v>
      </c>
      <c r="C28" s="54">
        <v>100000</v>
      </c>
      <c r="D28" s="161">
        <f>51+46+44+40+42</f>
        <v>223</v>
      </c>
      <c r="E28" s="59" t="s">
        <v>327</v>
      </c>
      <c r="F28" s="66"/>
      <c r="G28" s="66"/>
      <c r="H28" s="64" t="s">
        <v>366</v>
      </c>
      <c r="I28" s="11"/>
    </row>
    <row r="29" spans="1:10" ht="42" customHeight="1" x14ac:dyDescent="0.25">
      <c r="A29" s="66">
        <v>22</v>
      </c>
      <c r="B29" s="25" t="s">
        <v>91</v>
      </c>
      <c r="C29" s="26">
        <v>59000</v>
      </c>
      <c r="D29" s="161">
        <f>51+46+44+40+42+40</f>
        <v>263</v>
      </c>
      <c r="E29" s="59" t="s">
        <v>329</v>
      </c>
      <c r="F29" s="66"/>
      <c r="G29" s="66"/>
      <c r="H29" s="64" t="s">
        <v>361</v>
      </c>
      <c r="I29" s="11"/>
    </row>
    <row r="30" spans="1:10" ht="42" customHeight="1" x14ac:dyDescent="0.25">
      <c r="A30" s="66">
        <v>23</v>
      </c>
      <c r="B30" s="25" t="s">
        <v>90</v>
      </c>
      <c r="C30" s="26">
        <v>96000</v>
      </c>
      <c r="D30" s="161">
        <f>40+47+50+41+30</f>
        <v>208</v>
      </c>
      <c r="E30" s="59" t="s">
        <v>336</v>
      </c>
      <c r="F30" s="66"/>
      <c r="G30" s="66"/>
      <c r="H30" s="64" t="s">
        <v>370</v>
      </c>
      <c r="I30" s="11"/>
    </row>
    <row r="31" spans="1:10" ht="42" customHeight="1" x14ac:dyDescent="0.25">
      <c r="A31" s="66">
        <v>24</v>
      </c>
      <c r="B31" s="36" t="s">
        <v>68</v>
      </c>
      <c r="C31" s="29">
        <v>127000</v>
      </c>
      <c r="D31" s="161">
        <f>47+50+41+30</f>
        <v>168</v>
      </c>
      <c r="E31" s="59" t="s">
        <v>335</v>
      </c>
      <c r="F31" s="66"/>
      <c r="G31" s="66"/>
      <c r="H31" s="64" t="s">
        <v>370</v>
      </c>
      <c r="I31" s="11"/>
    </row>
    <row r="32" spans="1:10" ht="42" customHeight="1" x14ac:dyDescent="0.25">
      <c r="A32" s="66">
        <v>25</v>
      </c>
      <c r="B32" s="25" t="s">
        <v>94</v>
      </c>
      <c r="C32" s="26">
        <v>177000</v>
      </c>
      <c r="D32" s="161">
        <f>30+45+45+45+45+45+45+45+30+45+45+45+35+35</f>
        <v>580</v>
      </c>
      <c r="E32" s="59" t="s">
        <v>346</v>
      </c>
      <c r="F32" s="66"/>
      <c r="G32" s="66"/>
      <c r="I32" s="11"/>
    </row>
    <row r="33" spans="1:9" ht="42" customHeight="1" x14ac:dyDescent="0.25">
      <c r="A33" s="66">
        <v>26</v>
      </c>
      <c r="B33" s="25" t="s">
        <v>300</v>
      </c>
      <c r="C33" s="26">
        <v>183000</v>
      </c>
      <c r="D33" s="161">
        <f>30+45+45+45+45+45+45+45+30+45+45+45+35+35</f>
        <v>580</v>
      </c>
      <c r="E33" s="59" t="s">
        <v>346</v>
      </c>
      <c r="F33" s="66"/>
      <c r="G33" s="66"/>
      <c r="I33" s="11"/>
    </row>
    <row r="34" spans="1:9" s="11" customFormat="1" ht="39.75" customHeight="1" x14ac:dyDescent="0.25">
      <c r="F34" s="145"/>
      <c r="G34" s="145"/>
      <c r="H34" s="64"/>
    </row>
    <row r="35" spans="1:9" s="11" customFormat="1" x14ac:dyDescent="0.25">
      <c r="A35" s="145"/>
      <c r="B35" s="155"/>
      <c r="C35" s="49"/>
      <c r="D35" s="156"/>
      <c r="E35" s="61"/>
      <c r="F35" s="145"/>
      <c r="G35" s="145"/>
      <c r="H35" s="64"/>
    </row>
    <row r="36" spans="1:9" s="11" customFormat="1" x14ac:dyDescent="0.25">
      <c r="A36" s="145"/>
      <c r="B36" s="155"/>
      <c r="C36" s="49"/>
      <c r="D36" s="156"/>
      <c r="E36" s="61"/>
      <c r="F36" s="145"/>
      <c r="G36" s="145"/>
      <c r="H36" s="64"/>
    </row>
    <row r="37" spans="1:9" ht="25.5" x14ac:dyDescent="0.35">
      <c r="A37" s="226" t="s">
        <v>111</v>
      </c>
      <c r="B37" s="226"/>
      <c r="C37" s="226"/>
      <c r="D37" s="226"/>
      <c r="E37" s="226"/>
    </row>
    <row r="38" spans="1:9" x14ac:dyDescent="0.25">
      <c r="A38" s="11"/>
      <c r="B38" s="11"/>
      <c r="C38" s="11"/>
    </row>
    <row r="39" spans="1:9" ht="58.5" customHeight="1" x14ac:dyDescent="0.25">
      <c r="A39" s="66">
        <v>1</v>
      </c>
      <c r="B39" s="25" t="s">
        <v>83</v>
      </c>
      <c r="C39" s="26">
        <v>90000</v>
      </c>
      <c r="D39" s="161">
        <f>32+51+46+44+40+42+18+22</f>
        <v>295</v>
      </c>
      <c r="E39" s="59" t="s">
        <v>331</v>
      </c>
      <c r="H39" s="64">
        <f>D39-264</f>
        <v>31</v>
      </c>
    </row>
    <row r="40" spans="1:9" ht="58.5" customHeight="1" x14ac:dyDescent="0.25">
      <c r="A40" s="66">
        <v>2</v>
      </c>
      <c r="B40" s="25" t="s">
        <v>84</v>
      </c>
      <c r="C40" s="26">
        <v>60000</v>
      </c>
      <c r="D40" s="161">
        <f>51+46+44+40+42+47+50+20</f>
        <v>340</v>
      </c>
      <c r="E40" s="59" t="s">
        <v>338</v>
      </c>
      <c r="H40" s="64">
        <f>D40-256</f>
        <v>84</v>
      </c>
    </row>
    <row r="41" spans="1:9" ht="58.5" customHeight="1" x14ac:dyDescent="0.25">
      <c r="A41" s="66">
        <v>3</v>
      </c>
      <c r="B41" s="25" t="s">
        <v>92</v>
      </c>
      <c r="C41" s="26">
        <v>61000</v>
      </c>
      <c r="D41" s="161">
        <v>22</v>
      </c>
      <c r="E41" s="59" t="s">
        <v>321</v>
      </c>
    </row>
    <row r="42" spans="1:9" ht="58.5" customHeight="1" x14ac:dyDescent="0.25">
      <c r="A42" s="66">
        <v>4</v>
      </c>
      <c r="B42" s="25" t="s">
        <v>96</v>
      </c>
      <c r="C42" s="26">
        <v>100000</v>
      </c>
      <c r="D42" s="161">
        <f>30+45+45+45+45+45+45+45+20+30+45+45+45+35+35</f>
        <v>600</v>
      </c>
      <c r="E42" s="59" t="s">
        <v>347</v>
      </c>
    </row>
    <row r="43" spans="1:9" ht="39.75" customHeight="1" x14ac:dyDescent="0.25">
      <c r="A43" s="66">
        <v>5</v>
      </c>
      <c r="B43" s="59" t="s">
        <v>121</v>
      </c>
      <c r="C43" s="26">
        <v>100000</v>
      </c>
      <c r="D43" s="161">
        <f>53+55+55+33+57+56+18</f>
        <v>327</v>
      </c>
      <c r="E43" s="25" t="s">
        <v>322</v>
      </c>
    </row>
  </sheetData>
  <mergeCells count="3">
    <mergeCell ref="A2:G2"/>
    <mergeCell ref="A37:E37"/>
    <mergeCell ref="A4:E4"/>
  </mergeCells>
  <pageMargins left="0.7" right="0.7" top="0.75" bottom="0.75" header="0.3" footer="0.3"/>
  <pageSetup paperSize="12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K45</vt:lpstr>
      <vt:lpstr>K46</vt:lpstr>
      <vt:lpstr>K47</vt:lpstr>
      <vt:lpstr>K48</vt:lpstr>
      <vt:lpstr>K49</vt:lpstr>
      <vt:lpstr>Tổng hợp Đại Trà</vt:lpstr>
      <vt:lpstr>Tổng hợp CLC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cp:lastPrinted>2023-09-06T07:21:46Z</cp:lastPrinted>
  <dcterms:created xsi:type="dcterms:W3CDTF">2023-06-13T07:30:57Z</dcterms:created>
  <dcterms:modified xsi:type="dcterms:W3CDTF">2024-08-21T06:44:00Z</dcterms:modified>
</cp:coreProperties>
</file>